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570" windowHeight="4830" tabRatio="725" activeTab="0"/>
  </bookViews>
  <sheets>
    <sheet name="Сентябрь 2020" sheetId="1" r:id="rId1"/>
  </sheets>
  <definedNames>
    <definedName name="_xlnm._FilterDatabase" localSheetId="0" hidden="1">'Сентябрь 2020'!$A$6:$S$45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<sst xmlns="http://schemas.openxmlformats.org/spreadsheetml/2006/main" count="69" uniqueCount="38">
  <si>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</si>
  <si>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</si>
  <si>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</si>
  <si>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</si>
  <si>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</si>
  <si>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</si>
  <si>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</si>
  <si>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</si>
  <si>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</si>
  <si>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</si>
  <si>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</si>
  <si>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</si>
  <si>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</si>
  <si>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</si>
  <si>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</si>
  <si>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</si>
  <si>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</si>
  <si>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</si>
  <si>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</si>
  <si>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</si>
  <si>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</si>
  <si>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</si>
  <si>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</si>
  <si>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</si>
  <si>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</si>
  <si>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</si>
  <si>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</si>
  <si>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</si>
  <si>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</si>
  <si>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</si>
  <si>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</si>
  <si>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</si>
  <si>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</si>
  <si>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Орловская область</t>
  </si>
  <si>
    <t>Тамбовская область</t>
  </si>
  <si>
    <t xml:space="preserve">филиал ПАО «МРСК Центра» - «Орелэнерго» 
</t>
  </si>
  <si>
    <t xml:space="preserve">филиал ПАО «МРСК Центра» - «Тамбовэнерго» 
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</si>
  <si>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сентябре 2020г.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</si>
</sst>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2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2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3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9" fontId="42" fillId="0" borderId="29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/>
    </xf>
    <xf numFmtId="179" fontId="0" fillId="0" borderId="16" xfId="0" applyNumberForma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90" zoomScaleNormal="85" zoomScaleSheetLayoutView="90" zoomScalePageLayoutView="0" workbookViewId="0" topLeftCell="A1">
      <pane ySplit="6" topLeftCell="A31" activePane="bottomLeft" state="frozen"/>
      <selection pane="topLeft" activeCell="A1" sqref="A1"/>
      <selection pane="bottomLeft" activeCell="G44" sqref="G44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N1" s="2"/>
    </row>
    <row r="2" spans="1:14" s="1" customFormat="1" ht="13.5" thickTop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N2" s="2"/>
    </row>
    <row r="3" spans="1:14" s="1" customFormat="1" ht="32.25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N3" s="2"/>
    </row>
    <row r="4" spans="1:14" s="1" customFormat="1" ht="13.5" thickBot="1">
      <c r="A4" s="3"/>
      <c r="B4" s="3"/>
      <c r="C4" s="81"/>
      <c r="D4" s="81"/>
      <c r="E4" s="81"/>
      <c r="F4" s="81"/>
      <c r="G4" s="81"/>
      <c r="H4" s="81"/>
      <c r="I4" s="81"/>
      <c r="J4" s="3"/>
      <c r="K4" s="3"/>
      <c r="L4" s="3"/>
      <c r="M4" s="2"/>
      <c r="N4" s="2"/>
    </row>
    <row r="5" spans="1:14" s="1" customFormat="1" ht="34.5" customHeight="1">
      <c r="A5" s="82" t="s">
        <v>0</v>
      </c>
      <c r="B5" s="84" t="s">
        <v>5</v>
      </c>
      <c r="C5" s="69" t="s">
        <v>6</v>
      </c>
      <c r="D5" s="71" t="s">
        <v>29</v>
      </c>
      <c r="E5" s="77" t="s">
        <v>27</v>
      </c>
      <c r="F5" s="77"/>
      <c r="G5" s="77"/>
      <c r="H5" s="71"/>
      <c r="I5" s="74" t="s">
        <v>7</v>
      </c>
      <c r="J5" s="75"/>
      <c r="K5" s="75"/>
      <c r="L5" s="76"/>
      <c r="N5" s="2"/>
    </row>
    <row r="6" spans="1:14" s="1" customFormat="1" ht="24" customHeight="1" thickBot="1">
      <c r="A6" s="83"/>
      <c r="B6" s="85"/>
      <c r="C6" s="70"/>
      <c r="D6" s="72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7"/>
      <c r="C7" s="42"/>
      <c r="D7" s="42"/>
      <c r="E7" s="36"/>
      <c r="F7" s="28"/>
      <c r="G7" s="28"/>
      <c r="H7" s="29"/>
      <c r="I7" s="36"/>
      <c r="J7" s="28"/>
      <c r="K7" s="28"/>
      <c r="L7" s="29"/>
    </row>
    <row r="8" spans="1:12" ht="15">
      <c r="A8" s="8">
        <v>1</v>
      </c>
      <c r="B8" s="30" t="s">
        <v>22</v>
      </c>
      <c r="C8" s="43" t="s">
        <v>8</v>
      </c>
      <c r="D8" s="49">
        <f>E8+F8+G8+H8</f>
        <v>490.292</v>
      </c>
      <c r="E8" s="11">
        <f>E9</f>
        <v>0</v>
      </c>
      <c r="F8" s="9">
        <f>F9</f>
        <v>0</v>
      </c>
      <c r="G8" s="9">
        <f>G9</f>
        <v>490.292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8"/>
      <c r="C9" s="44" t="s">
        <v>9</v>
      </c>
      <c r="D9" s="50">
        <f>E9+F9+G9+H9</f>
        <v>490.292</v>
      </c>
      <c r="E9" s="40">
        <v>0</v>
      </c>
      <c r="F9" s="32">
        <v>0</v>
      </c>
      <c r="G9" s="32">
        <v>490.292</v>
      </c>
      <c r="H9" s="33">
        <v>0</v>
      </c>
      <c r="I9" s="40">
        <v>0</v>
      </c>
      <c r="J9" s="32">
        <v>0</v>
      </c>
      <c r="K9" s="32">
        <v>0</v>
      </c>
      <c r="L9" s="33">
        <v>0</v>
      </c>
    </row>
    <row r="10" spans="1:12" ht="15">
      <c r="A10" s="4" t="s">
        <v>11</v>
      </c>
      <c r="B10" s="39"/>
      <c r="C10" s="45"/>
      <c r="D10" s="51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3" t="s">
        <v>8</v>
      </c>
      <c r="D11" s="49">
        <f>E11+F11+G11+H11</f>
        <v>4496.101</v>
      </c>
      <c r="E11" s="11">
        <f>E12</f>
        <v>710.542</v>
      </c>
      <c r="F11" s="9">
        <f>F12</f>
        <v>1208.365</v>
      </c>
      <c r="G11" s="9">
        <f>G12</f>
        <v>2413.263</v>
      </c>
      <c r="H11" s="10">
        <f>H12</f>
        <v>163.931</v>
      </c>
      <c r="I11" s="11">
        <v>0</v>
      </c>
      <c r="J11" s="9">
        <v>0</v>
      </c>
      <c r="K11" s="9">
        <v>0</v>
      </c>
      <c r="L11" s="10">
        <v>0</v>
      </c>
    </row>
    <row r="12" spans="1:15" ht="15">
      <c r="A12" s="8"/>
      <c r="B12" s="30"/>
      <c r="C12" s="46" t="s">
        <v>9</v>
      </c>
      <c r="D12" s="52">
        <f>E12+F12+G12+H12</f>
        <v>4496.101</v>
      </c>
      <c r="E12" s="16">
        <v>710.542</v>
      </c>
      <c r="F12" s="14">
        <v>1208.365</v>
      </c>
      <c r="G12" s="14">
        <v>2413.263</v>
      </c>
      <c r="H12" s="15">
        <v>163.931</v>
      </c>
      <c r="I12" s="16">
        <v>0</v>
      </c>
      <c r="J12" s="14">
        <v>0</v>
      </c>
      <c r="K12" s="14">
        <v>0</v>
      </c>
      <c r="L12" s="15">
        <v>0</v>
      </c>
      <c r="O12" s="67"/>
    </row>
    <row r="13" spans="1:12" ht="15">
      <c r="A13" s="8">
        <v>3</v>
      </c>
      <c r="B13" s="30" t="s">
        <v>28</v>
      </c>
      <c r="C13" s="43" t="s">
        <v>8</v>
      </c>
      <c r="D13" s="49">
        <f>E13+F13+G13+H13</f>
        <v>1654.425</v>
      </c>
      <c r="E13" s="11">
        <f>E14</f>
        <v>0</v>
      </c>
      <c r="F13" s="9">
        <f>F14</f>
        <v>1654.425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8"/>
      <c r="C14" s="44" t="s">
        <v>9</v>
      </c>
      <c r="D14" s="50">
        <f>E14+F14+G14+H14</f>
        <v>1654.425</v>
      </c>
      <c r="E14" s="40">
        <v>0</v>
      </c>
      <c r="F14" s="32">
        <v>1654.425</v>
      </c>
      <c r="G14" s="32">
        <v>0</v>
      </c>
      <c r="H14" s="33">
        <v>0</v>
      </c>
      <c r="I14" s="40">
        <v>0</v>
      </c>
      <c r="J14" s="32">
        <v>0</v>
      </c>
      <c r="K14" s="32">
        <v>0</v>
      </c>
      <c r="L14" s="33">
        <v>0</v>
      </c>
    </row>
    <row r="15" spans="1:12" ht="15">
      <c r="A15" s="4" t="s">
        <v>12</v>
      </c>
      <c r="B15" s="39"/>
      <c r="C15" s="47"/>
      <c r="D15" s="51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3" t="s">
        <v>8</v>
      </c>
      <c r="D16" s="49">
        <f>E16+F16+G16+H16</f>
        <v>5671.839</v>
      </c>
      <c r="E16" s="11">
        <f>E17</f>
        <v>2872.315</v>
      </c>
      <c r="F16" s="9">
        <f>F17</f>
        <v>0</v>
      </c>
      <c r="G16" s="9">
        <f>G17</f>
        <v>2799.524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8"/>
      <c r="C17" s="44" t="s">
        <v>9</v>
      </c>
      <c r="D17" s="50">
        <f>E17+F17+G17+H17</f>
        <v>5671.839</v>
      </c>
      <c r="E17" s="40">
        <v>2872.315</v>
      </c>
      <c r="F17" s="32">
        <v>0</v>
      </c>
      <c r="G17" s="32">
        <v>2799.524</v>
      </c>
      <c r="H17" s="33">
        <v>0</v>
      </c>
      <c r="I17" s="40">
        <v>0</v>
      </c>
      <c r="J17" s="32">
        <v>0</v>
      </c>
      <c r="K17" s="32">
        <v>0</v>
      </c>
      <c r="L17" s="33">
        <v>0</v>
      </c>
    </row>
    <row r="18" spans="1:12" ht="15">
      <c r="A18" s="27" t="s">
        <v>30</v>
      </c>
      <c r="B18" s="37"/>
      <c r="C18" s="61"/>
      <c r="D18" s="62"/>
      <c r="E18" s="63"/>
      <c r="F18" s="64"/>
      <c r="G18" s="64"/>
      <c r="H18" s="65"/>
      <c r="I18" s="63"/>
      <c r="J18" s="64"/>
      <c r="K18" s="64"/>
      <c r="L18" s="65"/>
    </row>
    <row r="19" spans="1:12" ht="15">
      <c r="A19" s="8">
        <v>5</v>
      </c>
      <c r="B19" s="30" t="s">
        <v>31</v>
      </c>
      <c r="C19" s="43" t="s">
        <v>8</v>
      </c>
      <c r="D19" s="49">
        <f>E19+F19+G19+H19</f>
        <v>5939.369</v>
      </c>
      <c r="E19" s="11">
        <f>E20</f>
        <v>2732.807</v>
      </c>
      <c r="F19" s="9">
        <f>F20</f>
        <v>1452.366</v>
      </c>
      <c r="G19" s="9">
        <f>G20</f>
        <v>1754.196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5"/>
      <c r="B20" s="56"/>
      <c r="C20" s="57" t="s">
        <v>9</v>
      </c>
      <c r="D20" s="49">
        <f>E20+F20+G20+H20</f>
        <v>5939.369</v>
      </c>
      <c r="E20" s="58">
        <v>2732.807</v>
      </c>
      <c r="F20" s="59">
        <v>1452.366</v>
      </c>
      <c r="G20" s="59">
        <f>1690.122+59.627+4.447</f>
        <v>1754.196</v>
      </c>
      <c r="H20" s="60">
        <v>0</v>
      </c>
      <c r="I20" s="58"/>
      <c r="J20" s="59"/>
      <c r="K20" s="59"/>
      <c r="L20" s="60"/>
    </row>
    <row r="21" spans="1:12" ht="15">
      <c r="A21" s="55">
        <v>6</v>
      </c>
      <c r="B21" s="56" t="s">
        <v>32</v>
      </c>
      <c r="C21" s="57" t="s">
        <v>8</v>
      </c>
      <c r="D21" s="49">
        <f>E21+F21+G21+H21</f>
        <v>15.27</v>
      </c>
      <c r="E21" s="58">
        <f>E22</f>
        <v>0</v>
      </c>
      <c r="F21" s="59">
        <f>F22</f>
        <v>0</v>
      </c>
      <c r="G21" s="59">
        <f>G22</f>
        <v>15.27</v>
      </c>
      <c r="H21" s="60">
        <f>H22</f>
        <v>0</v>
      </c>
      <c r="I21" s="58"/>
      <c r="J21" s="59"/>
      <c r="K21" s="59"/>
      <c r="L21" s="60"/>
    </row>
    <row r="22" spans="1:12" ht="15.75" thickBot="1">
      <c r="A22" s="31"/>
      <c r="B22" s="38"/>
      <c r="C22" s="44" t="s">
        <v>9</v>
      </c>
      <c r="D22" s="53">
        <f>E22+F22+G22+H22</f>
        <v>15.27</v>
      </c>
      <c r="E22" s="41">
        <v>0</v>
      </c>
      <c r="F22" s="34">
        <v>0</v>
      </c>
      <c r="G22" s="34">
        <v>15.27</v>
      </c>
      <c r="H22" s="35">
        <v>0</v>
      </c>
      <c r="I22" s="41">
        <v>0</v>
      </c>
      <c r="J22" s="34">
        <v>0</v>
      </c>
      <c r="K22" s="34">
        <v>0</v>
      </c>
      <c r="L22" s="35">
        <v>0</v>
      </c>
    </row>
    <row r="23" spans="1:12" ht="15">
      <c r="A23" s="4" t="s">
        <v>13</v>
      </c>
      <c r="B23" s="39"/>
      <c r="C23" s="47"/>
      <c r="D23" s="51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3" t="s">
        <v>8</v>
      </c>
      <c r="D24" s="49">
        <f>E24+F24+G24+H24</f>
        <v>1321.393</v>
      </c>
      <c r="E24" s="11">
        <f>E25</f>
        <v>770.36</v>
      </c>
      <c r="F24" s="9">
        <f>F25</f>
        <v>0</v>
      </c>
      <c r="G24" s="9">
        <f>G25</f>
        <v>470.28999999999996</v>
      </c>
      <c r="H24" s="10">
        <f>H25</f>
        <v>80.743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6" t="s">
        <v>9</v>
      </c>
      <c r="D25" s="49">
        <f>E25+F25+G25+H25</f>
        <v>1321.393</v>
      </c>
      <c r="E25" s="16">
        <v>770.36</v>
      </c>
      <c r="F25" s="14">
        <v>0</v>
      </c>
      <c r="G25" s="14">
        <f>470.164+0.126</f>
        <v>470.28999999999996</v>
      </c>
      <c r="H25" s="15">
        <v>80.743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3" t="s">
        <v>8</v>
      </c>
      <c r="D26" s="49">
        <f>E26+F26+G26+H26</f>
        <v>1143.66</v>
      </c>
      <c r="E26" s="11">
        <f>E27</f>
        <v>0</v>
      </c>
      <c r="F26" s="9">
        <f>F27</f>
        <v>0</v>
      </c>
      <c r="G26" s="9">
        <f>G27</f>
        <v>1143.66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8"/>
      <c r="C27" s="44" t="s">
        <v>9</v>
      </c>
      <c r="D27" s="53">
        <f>E27+F27+G27+H27</f>
        <v>1143.66</v>
      </c>
      <c r="E27" s="40">
        <v>0</v>
      </c>
      <c r="F27" s="32">
        <v>0</v>
      </c>
      <c r="G27" s="32">
        <v>1143.66</v>
      </c>
      <c r="H27" s="33">
        <v>0</v>
      </c>
      <c r="I27" s="40">
        <v>0</v>
      </c>
      <c r="J27" s="32">
        <v>0</v>
      </c>
      <c r="K27" s="32">
        <v>0</v>
      </c>
      <c r="L27" s="33">
        <v>0</v>
      </c>
    </row>
    <row r="28" spans="1:12" ht="15">
      <c r="A28" s="4" t="s">
        <v>15</v>
      </c>
      <c r="B28" s="39"/>
      <c r="C28" s="47"/>
      <c r="D28" s="51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3" t="s">
        <v>8</v>
      </c>
      <c r="D29" s="49">
        <f>E29+F29+G29+H29</f>
        <v>6089.590999999999</v>
      </c>
      <c r="E29" s="11">
        <f>E30</f>
        <v>460.00300000000004</v>
      </c>
      <c r="F29" s="9">
        <f>F30</f>
        <v>218.567</v>
      </c>
      <c r="G29" s="9">
        <f>G30</f>
        <v>5402.602</v>
      </c>
      <c r="H29" s="68">
        <f>H30</f>
        <v>8.419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8"/>
      <c r="C30" s="44" t="s">
        <v>9</v>
      </c>
      <c r="D30" s="50">
        <f>E30+F30+G30+H30</f>
        <v>6089.590999999999</v>
      </c>
      <c r="E30" s="40">
        <f>189.912+270.091</f>
        <v>460.00300000000004</v>
      </c>
      <c r="F30" s="32">
        <f>210.353+8.214</f>
        <v>218.567</v>
      </c>
      <c r="G30" s="32">
        <f>5160.3+224.012+18.29</f>
        <v>5402.602</v>
      </c>
      <c r="H30" s="66">
        <f>0.019+8.4</f>
        <v>8.419</v>
      </c>
      <c r="I30" s="40">
        <v>0</v>
      </c>
      <c r="J30" s="32">
        <v>0</v>
      </c>
      <c r="K30" s="32">
        <v>0</v>
      </c>
      <c r="L30" s="33">
        <v>0</v>
      </c>
    </row>
    <row r="31" spans="1:12" ht="15">
      <c r="A31" s="4" t="s">
        <v>17</v>
      </c>
      <c r="B31" s="39"/>
      <c r="C31" s="47"/>
      <c r="D31" s="51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3" t="s">
        <v>8</v>
      </c>
      <c r="D32" s="49">
        <f>E32+F32+G32+H32</f>
        <v>780.417</v>
      </c>
      <c r="E32" s="11">
        <f>E33</f>
        <v>0</v>
      </c>
      <c r="F32" s="9">
        <f>F33</f>
        <v>0</v>
      </c>
      <c r="G32" s="9">
        <f>G33</f>
        <v>780.417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8"/>
      <c r="C33" s="44" t="s">
        <v>9</v>
      </c>
      <c r="D33" s="50">
        <f>E33+F33+G33+H33</f>
        <v>780.417</v>
      </c>
      <c r="E33" s="40">
        <v>0</v>
      </c>
      <c r="F33" s="32">
        <v>0</v>
      </c>
      <c r="G33" s="32">
        <v>780.417</v>
      </c>
      <c r="H33" s="33">
        <v>0</v>
      </c>
      <c r="I33" s="40">
        <v>0</v>
      </c>
      <c r="J33" s="32">
        <v>0</v>
      </c>
      <c r="K33" s="32">
        <v>0</v>
      </c>
      <c r="L33" s="33">
        <v>0</v>
      </c>
    </row>
    <row r="34" spans="1:12" ht="15">
      <c r="A34" s="4" t="s">
        <v>18</v>
      </c>
      <c r="B34" s="39"/>
      <c r="C34" s="47"/>
      <c r="D34" s="51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3" t="s">
        <v>8</v>
      </c>
      <c r="D35" s="49">
        <f>E35+F35+G35+H35</f>
        <v>4551.786</v>
      </c>
      <c r="E35" s="11">
        <f>E36</f>
        <v>3192.629</v>
      </c>
      <c r="F35" s="9">
        <f>F36</f>
        <v>377.293</v>
      </c>
      <c r="G35" s="9">
        <f>G36</f>
        <v>981.864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6" t="s">
        <v>9</v>
      </c>
      <c r="D36" s="52">
        <f>E36+F36+G36+H36</f>
        <v>4551.786</v>
      </c>
      <c r="E36" s="16">
        <f>3192.629</f>
        <v>3192.629</v>
      </c>
      <c r="F36" s="14">
        <v>377.293</v>
      </c>
      <c r="G36" s="14">
        <v>981.864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3" t="s">
        <v>8</v>
      </c>
      <c r="D37" s="49">
        <f>E37+F37+G37+H37</f>
        <v>1660.101</v>
      </c>
      <c r="E37" s="11">
        <f>E38</f>
        <v>1660.101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8"/>
      <c r="C38" s="44" t="s">
        <v>9</v>
      </c>
      <c r="D38" s="50">
        <f>E38+F38+G38+H38</f>
        <v>1660.101</v>
      </c>
      <c r="E38" s="40">
        <v>1660.101</v>
      </c>
      <c r="F38" s="32">
        <v>0</v>
      </c>
      <c r="G38" s="32">
        <v>0</v>
      </c>
      <c r="H38" s="33">
        <v>0</v>
      </c>
      <c r="I38" s="40">
        <v>0</v>
      </c>
      <c r="J38" s="32">
        <v>0</v>
      </c>
      <c r="K38" s="32">
        <v>0</v>
      </c>
      <c r="L38" s="33">
        <v>0</v>
      </c>
    </row>
    <row r="39" spans="1:12" ht="15">
      <c r="A39" s="4" t="s">
        <v>33</v>
      </c>
      <c r="B39" s="39"/>
      <c r="C39" s="47"/>
      <c r="D39" s="51"/>
      <c r="E39" s="17"/>
      <c r="F39" s="12"/>
      <c r="G39" s="12"/>
      <c r="H39" s="13"/>
      <c r="I39" s="17"/>
      <c r="J39" s="12"/>
      <c r="K39" s="12"/>
      <c r="L39" s="13"/>
    </row>
    <row r="40" spans="1:12" ht="15.75" customHeight="1">
      <c r="A40" s="8">
        <v>13</v>
      </c>
      <c r="B40" s="30" t="s">
        <v>35</v>
      </c>
      <c r="C40" s="43" t="s">
        <v>8</v>
      </c>
      <c r="D40" s="49">
        <f>E40+F40+G40+H40</f>
        <v>312.34499999999997</v>
      </c>
      <c r="E40" s="11">
        <f>E41</f>
        <v>0</v>
      </c>
      <c r="F40" s="9">
        <f>F41</f>
        <v>0</v>
      </c>
      <c r="G40" s="9">
        <f>G41</f>
        <v>311.678</v>
      </c>
      <c r="H40" s="10">
        <f>H41</f>
        <v>0.667</v>
      </c>
      <c r="I40" s="11">
        <v>0</v>
      </c>
      <c r="J40" s="9">
        <v>0</v>
      </c>
      <c r="K40" s="9">
        <v>0</v>
      </c>
      <c r="L40" s="10">
        <v>0</v>
      </c>
    </row>
    <row r="41" spans="1:12" ht="15.75" thickBot="1">
      <c r="A41" s="31"/>
      <c r="B41" s="38"/>
      <c r="C41" s="44" t="s">
        <v>9</v>
      </c>
      <c r="D41" s="50">
        <f>E41+F41+G41+H41</f>
        <v>312.34499999999997</v>
      </c>
      <c r="E41" s="40">
        <v>0</v>
      </c>
      <c r="F41" s="32">
        <v>0</v>
      </c>
      <c r="G41" s="32">
        <v>311.678</v>
      </c>
      <c r="H41" s="66">
        <v>0.667</v>
      </c>
      <c r="I41" s="40">
        <v>0</v>
      </c>
      <c r="J41" s="32">
        <v>0</v>
      </c>
      <c r="K41" s="32">
        <v>0</v>
      </c>
      <c r="L41" s="33">
        <v>0</v>
      </c>
    </row>
    <row r="42" spans="1:12" ht="15">
      <c r="A42" s="4" t="s">
        <v>34</v>
      </c>
      <c r="B42" s="39"/>
      <c r="C42" s="47"/>
      <c r="D42" s="51"/>
      <c r="E42" s="17"/>
      <c r="F42" s="12"/>
      <c r="G42" s="12"/>
      <c r="H42" s="13"/>
      <c r="I42" s="17"/>
      <c r="J42" s="12"/>
      <c r="K42" s="12"/>
      <c r="L42" s="13"/>
    </row>
    <row r="43" spans="1:12" ht="15.75" customHeight="1">
      <c r="A43" s="8">
        <v>14</v>
      </c>
      <c r="B43" s="30" t="s">
        <v>36</v>
      </c>
      <c r="C43" s="43" t="s">
        <v>8</v>
      </c>
      <c r="D43" s="49">
        <f>E43+F43+G43+H43</f>
        <v>919.704</v>
      </c>
      <c r="E43" s="11">
        <f>E44</f>
        <v>116.78</v>
      </c>
      <c r="F43" s="9">
        <f>F44</f>
        <v>92.485</v>
      </c>
      <c r="G43" s="9">
        <f>G44</f>
        <v>710.439</v>
      </c>
      <c r="H43" s="10">
        <f>H44</f>
        <v>0</v>
      </c>
      <c r="I43" s="11">
        <v>0</v>
      </c>
      <c r="J43" s="9">
        <v>0</v>
      </c>
      <c r="K43" s="9">
        <v>0</v>
      </c>
      <c r="L43" s="10">
        <v>0</v>
      </c>
    </row>
    <row r="44" spans="1:12" ht="15.75" thickBot="1">
      <c r="A44" s="31"/>
      <c r="B44" s="38"/>
      <c r="C44" s="44" t="s">
        <v>9</v>
      </c>
      <c r="D44" s="50">
        <f>E44+F44+G44+H44</f>
        <v>919.704</v>
      </c>
      <c r="E44" s="40">
        <v>116.78</v>
      </c>
      <c r="F44" s="32">
        <v>92.485</v>
      </c>
      <c r="G44" s="32">
        <v>710.439</v>
      </c>
      <c r="H44" s="33">
        <v>0</v>
      </c>
      <c r="I44" s="40">
        <v>0</v>
      </c>
      <c r="J44" s="32">
        <v>0</v>
      </c>
      <c r="K44" s="32">
        <v>0</v>
      </c>
      <c r="L44" s="33">
        <v>0</v>
      </c>
    </row>
    <row r="45" spans="1:12" ht="25.5" customHeight="1" thickBot="1">
      <c r="A45" s="78" t="s">
        <v>21</v>
      </c>
      <c r="B45" s="79"/>
      <c r="C45" s="48"/>
      <c r="D45" s="54">
        <f>D8+D11+D16+D24+D26+D29+D37+D32+D35+D13+D19+D21+D40+D43</f>
        <v>35046.293</v>
      </c>
      <c r="E45" s="20">
        <f>E8+E11+E16+E24+E26+E29+E37+E32+E35+E13+E19+E21+E40+E43</f>
        <v>12515.537000000002</v>
      </c>
      <c r="F45" s="20">
        <f>F8+F11+F16+F24+F26+F29+F37+F32+F35+F13+F19+F21+F40+F43</f>
        <v>5003.500999999999</v>
      </c>
      <c r="G45" s="20">
        <f>G8+G11+G16+G24+G26+G29+G37+G32+G35+G13+G19+G21+G40+G43</f>
        <v>17273.495</v>
      </c>
      <c r="H45" s="20">
        <f>H8+H11+H16+H24+H26+H29+H37+H32+H35+H13+H19+H21+H40+H43</f>
        <v>253.76000000000002</v>
      </c>
      <c r="I45" s="20">
        <v>0</v>
      </c>
      <c r="J45" s="18">
        <v>0</v>
      </c>
      <c r="K45" s="18">
        <v>0</v>
      </c>
      <c r="L45" s="19">
        <v>0</v>
      </c>
    </row>
  </sheetData>
  <sheetProtection/>
  <autoFilter ref="A6:S45"/>
  <mergeCells count="11">
    <mergeCell ref="B5:B6"/>
    <mergeCell ref="C5:C6"/>
    <mergeCell ref="D5:D6"/>
    <mergeCell ref="A1:L1"/>
    <mergeCell ref="I5:L5"/>
    <mergeCell ref="E5:H5"/>
    <mergeCell ref="A45:B45"/>
    <mergeCell ref="A2:L2"/>
    <mergeCell ref="A3:L3"/>
    <mergeCell ref="C4:I4"/>
    <mergeCell ref="A5:A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2019-08-09T12:56:13Z</cp:lastPrinted>
  <dcterms:created xsi:type="dcterms:W3CDTF">2010-12-08T08:14:52Z</dcterms:created>
  <dcterms:modified xsi:type="dcterms:W3CDTF">2020-10-12T13:18:12Z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