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85" windowWidth="15570" windowHeight="4830" tabRatio="725" activeTab="0"/>
  </bookViews>
  <sheets>
    <sheet name="период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0" hidden="1">'период'!$A$6:$L$45</definedName>
    <definedName name="_xlnm.Print_Area" localSheetId="0">'период'!$A$1:$L$45</definedName>
  </definedNames>
  <calcPr fullCalcOnLoad="1"/>
</workbook>
</file>

<file path=xl/sharedStrings.xml><?xml version="1.0" encoding="utf-8"?>
<sst xmlns="http://schemas.openxmlformats.org/spreadsheetml/2006/main" count="69" uniqueCount="38">
  <si>
    <t>№</t>
  </si>
  <si>
    <t>ВН</t>
  </si>
  <si>
    <t>СН1</t>
  </si>
  <si>
    <t>СН2</t>
  </si>
  <si>
    <t>НН</t>
  </si>
  <si>
    <t>Наименование сетевой организации</t>
  </si>
  <si>
    <t xml:space="preserve">Наменование тарифной группы </t>
  </si>
  <si>
    <t>Мощность (МВт)</t>
  </si>
  <si>
    <t>Всего</t>
  </si>
  <si>
    <t>Прочие</t>
  </si>
  <si>
    <t>Ульяновская область</t>
  </si>
  <si>
    <t>Пензенская область</t>
  </si>
  <si>
    <t>г. Москва</t>
  </si>
  <si>
    <t>Брянская область</t>
  </si>
  <si>
    <t>Липецкая область</t>
  </si>
  <si>
    <t>Тульская область</t>
  </si>
  <si>
    <t>Воронежское отделение</t>
  </si>
  <si>
    <t xml:space="preserve"> ООО "АЭС"</t>
  </si>
  <si>
    <t>ИТОГО ПО ОБЩЕСТВУ</t>
  </si>
  <si>
    <t>ЗАО "Лискимонтажконструкция"</t>
  </si>
  <si>
    <t>Полезный отпуск по уровням напряжения (тыс. кВтч)</t>
  </si>
  <si>
    <t>ООО "Сетевая компания"</t>
  </si>
  <si>
    <t>Полезный отпуск всего (тыс.кВтч)</t>
  </si>
  <si>
    <t>Московская область</t>
  </si>
  <si>
    <t>АО "Мособлэнерго"</t>
  </si>
  <si>
    <t>Орловская область</t>
  </si>
  <si>
    <t>Тамбовская область</t>
  </si>
  <si>
    <t>ОАО "Россети Центр"-"Брянскэнерго"</t>
  </si>
  <si>
    <t>ПАО "Россети Московский регион"</t>
  </si>
  <si>
    <t>ООО "ЭкоСеть"</t>
  </si>
  <si>
    <t>филиал ПАО "Россети Волга" - "Пензаэнерго"</t>
  </si>
  <si>
    <t>ООО "БрянскЭлектро"</t>
  </si>
  <si>
    <t>ОАО "Россети Центр" - "Липецкэнерго"</t>
  </si>
  <si>
    <t>филиал ПАО "Россети Центр и Приволжье" - "Тулэнерго"</t>
  </si>
  <si>
    <t xml:space="preserve">филиал ПАО "Россети Центр" - "Орелэнерго" </t>
  </si>
  <si>
    <t>филиал ПАО "Россети Центр" - "Тамбовэнерго"</t>
  </si>
  <si>
    <t>филиал ОАО "Россети Центр" - "Воронежэнерго"</t>
  </si>
  <si>
    <t>Информация об объеме фактического полезного отпуска электроэнергии и мощности по тарифным группам 
в разрезе территориальных сетевых организаций по уровням напряжения в августе 2021г.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</si>
</sst>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00"/>
    <numFmt numFmtId="189" formatCode="0.00000"/>
    <numFmt numFmtId="190" formatCode="0.0000"/>
    <numFmt numFmtId="191" formatCode="#,##0_ ;\-#,##0\ "/>
    <numFmt numFmtId="192" formatCode="0.0"/>
    <numFmt numFmtId="193" formatCode="[$-1010419]#,##0;\-#,##0"/>
    <numFmt numFmtId="194" formatCode="_-* #,##0_р_._-;\-* #,##0_р_._-;_-* &quot;-&quot;??_р_._-;_-@_-"/>
    <numFmt numFmtId="195" formatCode="_-* #,##0.000_р_._-;\-* #,##0.000_р_._-;_-* &quot;-&quot;??_р_._-;_-@_-"/>
    <numFmt numFmtId="196" formatCode="_-* #,##0.0_р_._-;\-* #,##0.0_р_._-;_-* &quot;-&quot;??_р_._-;_-@_-"/>
    <numFmt numFmtId="197" formatCode="0.00000000"/>
    <numFmt numFmtId="198" formatCode="0.0000000"/>
    <numFmt numFmtId="199" formatCode="0.000000"/>
    <numFmt numFmtId="200" formatCode="#,##0_р_."/>
    <numFmt numFmtId="201" formatCode="[$-10419]#,##0;\-#,##0"/>
    <numFmt numFmtId="202" formatCode="[$-10419]#,##0.0;\-#,##0.0"/>
    <numFmt numFmtId="203" formatCode="[$-10419]#,##0.000;\-#,##0.000"/>
    <numFmt numFmtId="204" formatCode="[$-10419]#,##0.00;\-#,##0.00"/>
    <numFmt numFmtId="205" formatCode="0.0%"/>
    <numFmt numFmtId="206" formatCode="_-* #,##0.0000_р_._-;\-* #,##0.0000_р_._-;_-* &quot;-&quot;??_р_._-;_-@_-"/>
    <numFmt numFmtId="207" formatCode="_-* #,##0.00000_р_._-;\-* #,##0.00000_р_._-;_-* &quot;-&quot;??_р_._-;_-@_-"/>
    <numFmt numFmtId="208" formatCode="_-* #,##0.0000\ _₽_-;\-* #,##0.0000\ _₽_-;_-* &quot;-&quot;??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>
        <color indexed="63"/>
      </top>
      <bottom style="thin"/>
    </border>
    <border>
      <left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3" fontId="0" fillId="0" borderId="15" xfId="0" applyNumberFormat="1" applyFill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3" fontId="42" fillId="0" borderId="15" xfId="0" applyNumberFormat="1" applyFont="1" applyFill="1" applyBorder="1" applyAlignment="1">
      <alignment vertical="center"/>
    </xf>
    <xf numFmtId="3" fontId="42" fillId="0" borderId="16" xfId="0" applyNumberFormat="1" applyFont="1" applyFill="1" applyBorder="1" applyAlignment="1">
      <alignment vertical="center"/>
    </xf>
    <xf numFmtId="3" fontId="42" fillId="0" borderId="17" xfId="0" applyNumberFormat="1" applyFont="1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3" fontId="33" fillId="0" borderId="18" xfId="0" applyNumberFormat="1" applyFont="1" applyFill="1" applyBorder="1" applyAlignment="1">
      <alignment vertical="center"/>
    </xf>
    <xf numFmtId="3" fontId="33" fillId="0" borderId="19" xfId="0" applyNumberFormat="1" applyFont="1" applyFill="1" applyBorder="1" applyAlignment="1">
      <alignment vertical="center"/>
    </xf>
    <xf numFmtId="3" fontId="33" fillId="0" borderId="2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3" fontId="6" fillId="0" borderId="21" xfId="0" applyNumberFormat="1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3" fontId="42" fillId="0" borderId="28" xfId="0" applyNumberFormat="1" applyFont="1" applyFill="1" applyBorder="1" applyAlignment="1">
      <alignment vertical="center"/>
    </xf>
    <xf numFmtId="3" fontId="42" fillId="0" borderId="29" xfId="0" applyNumberFormat="1" applyFont="1" applyFill="1" applyBorder="1" applyAlignment="1">
      <alignment vertical="center"/>
    </xf>
    <xf numFmtId="3" fontId="0" fillId="0" borderId="28" xfId="0" applyNumberFormat="1" applyFill="1" applyBorder="1" applyAlignment="1">
      <alignment vertical="center"/>
    </xf>
    <xf numFmtId="3" fontId="0" fillId="0" borderId="29" xfId="0" applyNumberForma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33" fillId="0" borderId="26" xfId="0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33" fillId="0" borderId="12" xfId="0" applyFont="1" applyFill="1" applyBorder="1" applyAlignment="1">
      <alignment vertical="center"/>
    </xf>
    <xf numFmtId="3" fontId="42" fillId="0" borderId="31" xfId="0" applyNumberFormat="1" applyFont="1" applyFill="1" applyBorder="1" applyAlignment="1">
      <alignment vertical="center"/>
    </xf>
    <xf numFmtId="3" fontId="0" fillId="0" borderId="31" xfId="0" applyNumberForma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42" fillId="0" borderId="34" xfId="0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42" fillId="0" borderId="33" xfId="0" applyFont="1" applyFill="1" applyBorder="1" applyAlignment="1">
      <alignment vertical="center"/>
    </xf>
    <xf numFmtId="0" fontId="33" fillId="0" borderId="35" xfId="0" applyFont="1" applyFill="1" applyBorder="1" applyAlignment="1">
      <alignment vertical="center"/>
    </xf>
    <xf numFmtId="0" fontId="33" fillId="0" borderId="36" xfId="0" applyFont="1" applyFill="1" applyBorder="1" applyAlignment="1">
      <alignment vertical="center"/>
    </xf>
    <xf numFmtId="0" fontId="0" fillId="0" borderId="37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3" fontId="0" fillId="0" borderId="23" xfId="0" applyNumberFormat="1" applyFill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3" fontId="0" fillId="0" borderId="22" xfId="0" applyNumberFormat="1" applyFill="1" applyBorder="1" applyAlignment="1">
      <alignment vertical="center"/>
    </xf>
    <xf numFmtId="0" fontId="33" fillId="0" borderId="32" xfId="0" applyFont="1" applyFill="1" applyBorder="1" applyAlignment="1">
      <alignment vertical="center"/>
    </xf>
    <xf numFmtId="3" fontId="0" fillId="0" borderId="30" xfId="0" applyNumberFormat="1" applyFill="1" applyBorder="1" applyAlignment="1">
      <alignment vertical="center"/>
    </xf>
    <xf numFmtId="3" fontId="0" fillId="0" borderId="25" xfId="0" applyNumberFormat="1" applyFill="1" applyBorder="1" applyAlignment="1">
      <alignment vertical="center"/>
    </xf>
    <xf numFmtId="3" fontId="0" fillId="0" borderId="26" xfId="0" applyNumberFormat="1" applyFill="1" applyBorder="1" applyAlignment="1">
      <alignment vertical="center"/>
    </xf>
    <xf numFmtId="206" fontId="0" fillId="0" borderId="32" xfId="71" applyNumberFormat="1" applyFont="1" applyFill="1" applyBorder="1" applyAlignment="1">
      <alignment vertical="center"/>
    </xf>
    <xf numFmtId="206" fontId="0" fillId="0" borderId="0" xfId="71" applyNumberFormat="1" applyFont="1" applyFill="1" applyAlignment="1">
      <alignment/>
    </xf>
    <xf numFmtId="194" fontId="0" fillId="0" borderId="33" xfId="71" applyNumberFormat="1" applyFont="1" applyFill="1" applyBorder="1" applyAlignment="1">
      <alignment vertical="center"/>
    </xf>
    <xf numFmtId="194" fontId="42" fillId="0" borderId="34" xfId="71" applyNumberFormat="1" applyFont="1" applyFill="1" applyBorder="1" applyAlignment="1">
      <alignment vertical="center"/>
    </xf>
    <xf numFmtId="194" fontId="0" fillId="0" borderId="35" xfId="71" applyNumberFormat="1" applyFont="1" applyFill="1" applyBorder="1" applyAlignment="1">
      <alignment vertical="center"/>
    </xf>
    <xf numFmtId="194" fontId="42" fillId="0" borderId="33" xfId="71" applyNumberFormat="1" applyFont="1" applyFill="1" applyBorder="1" applyAlignment="1">
      <alignment vertical="center"/>
    </xf>
    <xf numFmtId="194" fontId="0" fillId="0" borderId="32" xfId="71" applyNumberFormat="1" applyFont="1" applyFill="1" applyBorder="1" applyAlignment="1">
      <alignment vertical="center"/>
    </xf>
    <xf numFmtId="194" fontId="0" fillId="0" borderId="34" xfId="71" applyNumberFormat="1" applyFont="1" applyFill="1" applyBorder="1" applyAlignment="1">
      <alignment vertical="center"/>
    </xf>
    <xf numFmtId="194" fontId="33" fillId="0" borderId="36" xfId="71" applyNumberFormat="1" applyFont="1" applyFill="1" applyBorder="1" applyAlignment="1">
      <alignment vertical="center"/>
    </xf>
    <xf numFmtId="194" fontId="6" fillId="0" borderId="22" xfId="71" applyNumberFormat="1" applyFont="1" applyFill="1" applyBorder="1" applyAlignment="1">
      <alignment horizontal="center" vertical="center" wrapText="1"/>
    </xf>
    <xf numFmtId="194" fontId="0" fillId="0" borderId="0" xfId="71" applyNumberFormat="1" applyFont="1" applyFill="1" applyAlignment="1">
      <alignment/>
    </xf>
    <xf numFmtId="3" fontId="6" fillId="0" borderId="37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3" fontId="42" fillId="0" borderId="27" xfId="0" applyNumberFormat="1" applyFon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3" fontId="42" fillId="0" borderId="14" xfId="0" applyNumberFormat="1" applyFont="1" applyFill="1" applyBorder="1" applyAlignment="1">
      <alignment vertical="center"/>
    </xf>
    <xf numFmtId="3" fontId="0" fillId="0" borderId="24" xfId="0" applyNumberFormat="1" applyFill="1" applyBorder="1" applyAlignment="1">
      <alignment vertical="center"/>
    </xf>
    <xf numFmtId="3" fontId="0" fillId="0" borderId="37" xfId="0" applyNumberFormat="1" applyFill="1" applyBorder="1" applyAlignment="1">
      <alignment vertical="center"/>
    </xf>
    <xf numFmtId="3" fontId="0" fillId="0" borderId="27" xfId="0" applyNumberFormat="1" applyFill="1" applyBorder="1" applyAlignment="1">
      <alignment vertical="center"/>
    </xf>
    <xf numFmtId="3" fontId="33" fillId="0" borderId="39" xfId="0" applyNumberFormat="1" applyFont="1" applyFill="1" applyBorder="1" applyAlignment="1">
      <alignment vertical="center"/>
    </xf>
    <xf numFmtId="0" fontId="0" fillId="0" borderId="16" xfId="0" applyFill="1" applyBorder="1" applyAlignment="1">
      <alignment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206" fontId="6" fillId="0" borderId="32" xfId="71" applyNumberFormat="1" applyFont="1" applyFill="1" applyBorder="1" applyAlignment="1">
      <alignment horizontal="center" vertical="center" wrapText="1"/>
    </xf>
    <xf numFmtId="206" fontId="6" fillId="0" borderId="38" xfId="71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horizontal="center" vertical="center" wrapText="1"/>
    </xf>
    <xf numFmtId="3" fontId="6" fillId="0" borderId="41" xfId="0" applyNumberFormat="1" applyFont="1" applyFill="1" applyBorder="1" applyAlignment="1">
      <alignment horizontal="center" vertical="center" wrapText="1"/>
    </xf>
    <xf numFmtId="3" fontId="6" fillId="0" borderId="42" xfId="0" applyNumberFormat="1" applyFont="1" applyFill="1" applyBorder="1" applyAlignment="1">
      <alignment horizontal="center" vertical="center" wrapText="1"/>
    </xf>
    <xf numFmtId="3" fontId="6" fillId="0" borderId="32" xfId="0" applyNumberFormat="1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19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12" xfId="55"/>
    <cellStyle name="Обычный 2 2" xfId="56"/>
    <cellStyle name="Обычный 3" xfId="57"/>
    <cellStyle name="Обычный 33" xfId="58"/>
    <cellStyle name="Обычный 4" xfId="59"/>
    <cellStyle name="Обычный 5" xfId="60"/>
    <cellStyle name="Обычный 81" xfId="61"/>
    <cellStyle name="Обычный 89" xfId="62"/>
    <cellStyle name="Обычный 9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75;&#1088;&#1086;&#1069;&#1085;&#1077;&#1088;&#1075;&#1086;&#1057;&#1073;&#1099;&#1090;\_%20&#1054;%20&#1058;%20&#1044;%20&#1045;%20&#1051;%20&#1088;&#1077;&#1072;&#1083;&#1080;&#1079;&#1072;&#1094;&#1080;&#1080;%20&#1101;&#1083;&#1077;&#1082;&#1090;&#1088;&#1086;&#1101;&#1085;&#1077;&#1088;&#1075;&#1080;&#1080;%20&#1085;&#1072;%20&#1056;&#1056;&#1069;\&#1047;&#1072;&#1082;&#1088;&#1099;&#1090;&#1080;&#1077;\2021.08\!%20&#1054;&#1088;&#1083;&#1086;&#1074;&#1089;&#1082;&#1080;&#1081;%20&#1089;&#1073;&#1099;&#1090;%20(&#1048;&#1085;&#1090;&#1077;&#1075;&#1088;&#1072;&#1083;&#1100;&#1085;&#1099;&#1081;%20&#1072;&#1082;&#1090;%2008.2021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75;&#1088;&#1086;&#1069;&#1085;&#1077;&#1088;&#1075;&#1086;&#1057;&#1073;&#1099;&#1090;\_%20&#1054;%20&#1058;%20&#1044;%20&#1045;%20&#1051;%20&#1088;&#1077;&#1072;&#1083;&#1080;&#1079;&#1072;&#1094;&#1080;&#1080;%20&#1101;&#1083;&#1077;&#1082;&#1090;&#1088;&#1086;&#1101;&#1085;&#1077;&#1088;&#1075;&#1080;&#1080;%20&#1085;&#1072;%20&#1056;&#1056;&#1069;\&#1047;&#1072;&#1082;&#1088;&#1099;&#1090;&#1080;&#1077;\2021.08\+%20&#1041;&#1088;&#1103;&#1085;&#1089;&#1082;&#1101;&#1083;&#1077;&#1082;&#1090;&#1088;&#1086;%20&#1080;&#1085;&#1090;&#1077;&#1075;&#1088;&#1072;&#1083;&#1100;&#1085;&#1099;&#1081;%20&#1072;&#1082;&#1090;+&#1087;&#1086;&#1095;&#1072;&#1089;&#1086;&#1074;&#1086;&#1077;%20&#1087;&#1086;&#1090;&#1088;&#1077;&#1073;&#1083;&#1077;&#1085;&#1080;&#1077;%2008.2021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75;&#1088;&#1086;&#1069;&#1085;&#1077;&#1088;&#1075;&#1086;&#1057;&#1073;&#1099;&#1090;\_%20&#1054;%20&#1058;%20&#1044;%20&#1045;%20&#1051;%20&#1088;&#1077;&#1072;&#1083;&#1080;&#1079;&#1072;&#1094;&#1080;&#1080;%20&#1101;&#1083;&#1077;&#1082;&#1090;&#1088;&#1086;&#1101;&#1085;&#1077;&#1088;&#1075;&#1080;&#1080;%20&#1085;&#1072;%20&#1056;&#1056;&#1069;\&#1047;&#1072;&#1082;&#1088;&#1099;&#1090;&#1080;&#1077;\2021.08\+%20&#1041;&#1088;&#1103;&#1085;&#1089;&#1082;&#1069;&#1085;&#1077;&#1088;&#1075;&#1086;%20&#1080;&#1085;&#1090;&#1077;&#1075;&#1088;&#1072;&#1083;&#1100;&#1085;&#1099;&#1081;%20&#1072;&#1082;&#1090;%20%20%20&#1087;&#1086;&#1095;&#1072;&#1089;&#1086;&#1074;&#1086;&#1077;%20&#1087;&#1086;&#1090;&#1088;&#1077;&#1073;&#1083;&#1077;&#1085;&#1080;&#1077;%2008.202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75;&#1088;&#1086;&#1069;&#1085;&#1077;&#1088;&#1075;&#1086;&#1057;&#1073;&#1099;&#1090;\_%20&#1054;%20&#1058;%20&#1044;%20&#1045;%20&#1051;%20&#1088;&#1077;&#1072;&#1083;&#1080;&#1079;&#1072;&#1094;&#1080;&#1080;%20&#1101;&#1083;&#1077;&#1082;&#1090;&#1088;&#1086;&#1101;&#1085;&#1077;&#1088;&#1075;&#1080;&#1080;%20&#1085;&#1072;%20&#1056;&#1056;&#1069;\&#1047;&#1072;&#1082;&#1088;&#1099;&#1090;&#1080;&#1077;\2021.08\+%20&#1054;&#1088;&#1077;&#1083;&#1069;&#1085;&#1077;&#1088;&#1075;&#1086;%20&#1080;&#1085;&#1090;&#1077;&#1075;&#1088;&#1072;&#1083;&#1100;&#1085;&#1099;&#1081;%20&#1072;&#1082;&#1090;%2008.202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75;&#1088;&#1086;&#1069;&#1085;&#1077;&#1088;&#1075;&#1086;&#1057;&#1073;&#1099;&#1090;\_%20&#1054;%20&#1058;%20&#1044;%20&#1045;%20&#1051;%20&#1088;&#1077;&#1072;&#1083;&#1080;&#1079;&#1072;&#1094;&#1080;&#1080;%20&#1101;&#1083;&#1077;&#1082;&#1090;&#1088;&#1086;&#1101;&#1085;&#1077;&#1088;&#1075;&#1080;&#1080;%20&#1085;&#1072;%20&#1056;&#1056;&#1069;\&#1047;&#1072;&#1082;&#1088;&#1099;&#1090;&#1080;&#1077;\2021.08\+&#1058;&#1091;&#1083;&#1101;&#1085;&#1077;&#1088;&#1075;&#1086;%20&#1048;&#1085;&#1090;&#1077;&#1075;&#1088;&#1072;&#1083;&#1100;&#1085;&#1099;&#1081;%20&#1072;&#1082;&#1090;%20&#1079;&#1072;%2008.202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75;&#1088;&#1086;&#1069;&#1085;&#1077;&#1088;&#1075;&#1086;&#1057;&#1073;&#1099;&#1090;\_%20&#1054;%20&#1058;%20&#1044;%20&#1045;%20&#1051;%20&#1088;&#1077;&#1072;&#1083;&#1080;&#1079;&#1072;&#1094;&#1080;&#1080;%20&#1101;&#1083;&#1077;&#1082;&#1090;&#1088;&#1086;&#1101;&#1085;&#1077;&#1088;&#1075;&#1080;&#1080;%20&#1085;&#1072;%20&#1056;&#1056;&#1069;\&#1047;&#1072;&#1082;&#1088;&#1099;&#1090;&#1080;&#1077;\2021.08\-%2023.%20&#1063;&#1077;&#1088;&#1082;&#1080;&#1079;&#1086;&#1074;&#1086;-&#1050;&#1072;&#1096;&#1080;&#1088;&#1072;%20&#1048;&#1085;&#1090;&#1077;&#1075;&#1088;&#1072;&#1083;&#1100;&#1085;&#1099;&#1081;%20&#1072;&#1082;&#1090;%2008.2021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75;&#1088;&#1086;&#1069;&#1085;&#1077;&#1088;&#1075;&#1086;&#1057;&#1073;&#1099;&#1090;\_%20&#1054;%20&#1058;%20&#1044;%20&#1045;%20&#1051;%20&#1088;&#1077;&#1072;&#1083;&#1080;&#1079;&#1072;&#1094;&#1080;&#1080;%20&#1101;&#1083;&#1077;&#1082;&#1090;&#1088;&#1086;&#1101;&#1085;&#1077;&#1088;&#1075;&#1080;&#1080;%20&#1085;&#1072;%20&#1056;&#1056;&#1069;\&#1047;&#1072;&#1082;&#1088;&#1099;&#1090;&#1080;&#1077;\2021.08\-%2010.%20&#1055;&#1077;&#1090;&#1077;&#1083;&#1080;&#1085;&#1089;&#1082;&#1072;&#1103;%20&#1055;&#1060;%20&#1055;&#1086;&#1082;&#1072;&#1079;&#1072;&#1085;&#1080;&#1103;%2008.2021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75;&#1088;&#1086;&#1069;&#1085;&#1077;&#1088;&#1075;&#1086;&#1057;&#1073;&#1099;&#1090;\_%20&#1054;%20&#1058;%20&#1044;%20&#1045;%20&#1051;%20&#1088;&#1077;&#1072;&#1083;&#1080;&#1079;&#1072;&#1094;&#1080;&#1080;%20&#1101;&#1083;&#1077;&#1082;&#1090;&#1088;&#1086;&#1101;&#1085;&#1077;&#1088;&#1075;&#1080;&#1080;%20&#1085;&#1072;%20&#1056;&#1056;&#1069;\&#1047;&#1072;&#1082;&#1088;&#1099;&#1090;&#1080;&#1077;\2021.08\+%20&#1069;&#1082;&#1086;&#1057;&#1077;&#1090;&#1100;%20&#1048;&#1085;&#1090;&#1077;&#1075;&#1088;&#1072;&#1083;&#1100;&#1085;&#1099;&#1081;%20&#1072;&#1082;&#1090;%2008.202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75;&#1088;&#1086;&#1069;&#1085;&#1077;&#1088;&#1075;&#1086;&#1057;&#1073;&#1099;&#1090;\_%20&#1054;%20&#1058;%20&#1044;%20&#1045;%20&#1051;%20&#1088;&#1077;&#1072;&#1083;&#1080;&#1079;&#1072;&#1094;&#1080;&#1080;%20&#1101;&#1083;&#1077;&#1082;&#1090;&#1088;&#1086;&#1101;&#1085;&#1077;&#1088;&#1075;&#1080;&#1080;%20&#1085;&#1072;%20&#1056;&#1056;&#1069;\&#1047;&#1072;&#1082;&#1088;&#1099;&#1090;&#1080;&#1077;\2021.08\+%20&#1058;&#1072;&#1084;&#1073;&#1086;&#1074;&#1101;&#1085;&#1077;&#1088;&#1075;&#1086;%20&#1048;&#1085;&#1090;&#1077;&#1075;&#1088;&#1072;&#1083;&#1100;&#1085;&#1099;&#1081;%20&#1040;&#1082;&#1090;%20+%20&#1087;&#1086;&#1095;&#1072;&#1089;&#1086;&#1074;&#1082;&#1072;08.2021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75;&#1088;&#1086;&#1069;&#1085;&#1077;&#1088;&#1075;&#1086;&#1057;&#1073;&#1099;&#1090;\_%20&#1054;%20&#1058;%20&#1044;%20&#1045;%20&#1051;%20&#1088;&#1077;&#1072;&#1083;&#1080;&#1079;&#1072;&#1094;&#1080;&#1080;%20&#1101;&#1083;&#1077;&#1082;&#1090;&#1088;&#1086;&#1101;&#1085;&#1077;&#1088;&#1075;&#1080;&#1080;%20&#1085;&#1072;%20&#1056;&#1056;&#1069;\&#1047;&#1072;&#1082;&#1088;&#1099;&#1090;&#1080;&#1077;\2021.08\+%20&#1051;&#1080;&#1087;&#1077;&#1094;&#1082;&#1101;&#1085;&#1077;&#1088;&#1075;&#1086;%20&#1048;&#1085;&#1090;&#1077;&#1075;&#1088;&#1072;&#1083;&#1100;&#1085;&#1099;&#1081;%20&#1072;&#1082;&#1090;%20&#1079;&#1072;%2008.2021.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75;&#1088;&#1086;&#1069;&#1085;&#1077;&#1088;&#1075;&#1086;&#1057;&#1073;&#1099;&#1090;\_%20&#1054;%20&#1058;%20&#1044;%20&#1045;%20&#1051;%20&#1088;&#1077;&#1072;&#1083;&#1080;&#1079;&#1072;&#1094;&#1080;&#1080;%20&#1101;&#1083;&#1077;&#1082;&#1090;&#1088;&#1086;&#1101;&#1085;&#1077;&#1088;&#1075;&#1080;&#1080;%20&#1085;&#1072;%20&#1056;&#1056;&#1069;\&#1047;&#1072;&#1082;&#1088;&#1099;&#1090;&#1080;&#1077;\2021.08\+%20&#1042;&#1086;&#1088;&#1086;&#1085;&#1077;&#1078;&#1101;&#1085;&#1077;&#1088;&#1075;&#1086;%20&#1048;&#1085;&#1090;&#1077;&#1075;&#1088;&#1072;&#1083;&#1100;&#1085;&#1099;&#1081;%20&#1040;&#1082;&#1090;%20+%20&#1087;&#1086;&#1095;&#1072;&#1089;&#1086;&#1074;&#1082;&#1072;%2008.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почасовка"/>
    </sheetNames>
    <sheetDataSet>
      <sheetData sheetId="0">
        <row r="9">
          <cell r="N9">
            <v>294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Р №4"/>
      <sheetName val="почасовка"/>
      <sheetName val="Акт"/>
    </sheetNames>
    <sheetDataSet>
      <sheetData sheetId="0">
        <row r="19">
          <cell r="K19">
            <v>1230215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Интегральный акт"/>
      <sheetName val="АРМ КУ"/>
      <sheetName val="5"/>
      <sheetName val="6-7"/>
      <sheetName val="8-9"/>
      <sheetName val="22-23"/>
      <sheetName val="Акт"/>
      <sheetName val="Лист1"/>
      <sheetName val="Пирамида2000"/>
    </sheetNames>
    <sheetDataSet>
      <sheetData sheetId="0">
        <row r="31">
          <cell r="K31">
            <v>1347033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тегральный акт"/>
      <sheetName val="2-3"/>
      <sheetName val="4-5"/>
      <sheetName val="6-7"/>
      <sheetName val="итого удалить"/>
      <sheetName val="Акт"/>
      <sheetName val="АРМ КУ"/>
      <sheetName val="Пирамида2000"/>
    </sheetNames>
    <sheetDataSet>
      <sheetData sheetId="0">
        <row r="25">
          <cell r="I25">
            <v>286728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</sheetNames>
    <sheetDataSet>
      <sheetData sheetId="0">
        <row r="14">
          <cell r="M14">
            <v>767583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тегральный акт"/>
    </sheetNames>
    <sheetDataSet>
      <sheetData sheetId="0">
        <row r="16">
          <cell r="M16">
            <v>1525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</sheetNames>
    <sheetDataSet>
      <sheetData sheetId="0">
        <row r="43">
          <cell r="S43">
            <v>97730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</sheetNames>
    <sheetDataSet>
      <sheetData sheetId="0">
        <row r="16">
          <cell r="K16">
            <v>617827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тегральный акт"/>
      <sheetName val="4-7"/>
      <sheetName val="11-12"/>
      <sheetName val="17-18"/>
      <sheetName val="Акт"/>
    </sheetNames>
    <sheetDataSet>
      <sheetData sheetId="0">
        <row r="35">
          <cell r="J35">
            <v>909958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ТП-2"/>
      <sheetName val="ГТП-3"/>
      <sheetName val="ГТП-6"/>
      <sheetName val="ГТП-7"/>
      <sheetName val="КТП-201_"/>
      <sheetName val="КТП-271_"/>
      <sheetName val="КТП-551_"/>
      <sheetName val="КТП-36_"/>
      <sheetName val="ЗТП-609"/>
      <sheetName val="ПС Грязное яч. 8"/>
      <sheetName val="ПС Грязное яч. 14"/>
      <sheetName val="Троицкое  "/>
      <sheetName val="Все ТУ"/>
      <sheetName val="ПКУ Донская"/>
      <sheetName val="КТП-272"/>
      <sheetName val="ЗТП 609(Борино)"/>
      <sheetName val="Троицкое"/>
      <sheetName val="Воловчик"/>
      <sheetName val="КТП-367"/>
      <sheetName val="ЗТП-1"/>
      <sheetName val="ЗТП-2"/>
      <sheetName val="ЗТП-103"/>
      <sheetName val="Акт"/>
      <sheetName val="р. м. Троицкая яч.2"/>
      <sheetName val=" р.м Троицкое яч.2 с потерями "/>
      <sheetName val="р.м Троицкое яч. 10"/>
      <sheetName val="р.м Троицкое яч. 10 с потерями"/>
      <sheetName val="Троицкое яч.10"/>
      <sheetName val="расчет мощности Троицкое "/>
      <sheetName val="Троицкое (4)"/>
      <sheetName val="ОРЭМ  Вербилово"/>
      <sheetName val="ОРЭМ Троицкое"/>
      <sheetName val="ОРЭМ Мясокомбинат"/>
      <sheetName val="ОРЭМ Хлебопродукты"/>
      <sheetName val="ОРЭМ Донская"/>
      <sheetName val="КТП-201"/>
      <sheetName val="КТП-271"/>
      <sheetName val="КТП-551"/>
      <sheetName val="КТП-36"/>
    </sheetNames>
    <sheetDataSet>
      <sheetData sheetId="12">
        <row r="224">
          <cell r="M224">
            <v>6802166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Акт для расчета(наши)"/>
      <sheetName val="Мощность(Рамонь)"/>
      <sheetName val="Мощность(ЛМК)"/>
      <sheetName val="Мощность(АНП1)"/>
      <sheetName val="Мощность(АНП2)"/>
      <sheetName val="Мощность(ЛБ ККЗ) "/>
      <sheetName val="Мощность(50.3)"/>
      <sheetName val="Мощность(ТП-8-1)"/>
      <sheetName val="Мощность(ТП-4-1)"/>
      <sheetName val="Мощность(ТП-4-2)"/>
      <sheetName val="ЧасыСО_2021"/>
      <sheetName val="РабДни"/>
      <sheetName val="СписокМесяцев"/>
      <sheetName val="Акт"/>
    </sheetNames>
    <sheetDataSet>
      <sheetData sheetId="0">
        <row r="78">
          <cell r="J78">
            <v>6672184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view="pageBreakPreview" zoomScale="90" zoomScaleNormal="85" zoomScaleSheetLayoutView="90" zoomScalePageLayoutView="0" workbookViewId="0" topLeftCell="A1">
      <pane ySplit="6" topLeftCell="A7" activePane="bottomLeft" state="frozen"/>
      <selection pane="topLeft" activeCell="A1" sqref="A1"/>
      <selection pane="bottomLeft" activeCell="D45" sqref="D45"/>
    </sheetView>
  </sheetViews>
  <sheetFormatPr defaultColWidth="9.140625" defaultRowHeight="15"/>
  <cols>
    <col min="1" max="1" width="3.8515625" style="21" bestFit="1" customWidth="1"/>
    <col min="2" max="2" width="54.140625" style="20" customWidth="1"/>
    <col min="3" max="3" width="13.140625" style="20" customWidth="1"/>
    <col min="4" max="4" width="14.28125" style="58" customWidth="1"/>
    <col min="5" max="7" width="9.28125" style="20" customWidth="1"/>
    <col min="8" max="8" width="9.28125" style="67" customWidth="1"/>
    <col min="9" max="12" width="9.28125" style="20" customWidth="1"/>
    <col min="13" max="13" width="11.00390625" style="20" bestFit="1" customWidth="1"/>
    <col min="14" max="14" width="13.8515625" style="20" bestFit="1" customWidth="1"/>
    <col min="15" max="16384" width="9.140625" style="20" customWidth="1"/>
  </cols>
  <sheetData>
    <row r="1" spans="1:12" s="1" customFormat="1" ht="12.75" customHeight="1" thickBot="1">
      <c r="A1" s="85" t="s">
        <v>17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s="1" customFormat="1" ht="13.5" thickTop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s="1" customFormat="1" ht="32.25" customHeight="1">
      <c r="A3" s="95" t="s">
        <v>37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s="1" customFormat="1" ht="13.5" thickBot="1">
      <c r="A4" s="2"/>
      <c r="B4" s="2"/>
      <c r="C4" s="95"/>
      <c r="D4" s="95"/>
      <c r="E4" s="95"/>
      <c r="F4" s="95"/>
      <c r="G4" s="95"/>
      <c r="H4" s="95"/>
      <c r="I4" s="95"/>
      <c r="J4" s="2"/>
      <c r="K4" s="2"/>
      <c r="L4" s="2"/>
    </row>
    <row r="5" spans="1:12" s="1" customFormat="1" ht="34.5" customHeight="1">
      <c r="A5" s="96" t="s">
        <v>0</v>
      </c>
      <c r="B5" s="79" t="s">
        <v>5</v>
      </c>
      <c r="C5" s="81" t="s">
        <v>6</v>
      </c>
      <c r="D5" s="83" t="s">
        <v>22</v>
      </c>
      <c r="E5" s="89" t="s">
        <v>20</v>
      </c>
      <c r="F5" s="90"/>
      <c r="G5" s="90"/>
      <c r="H5" s="91"/>
      <c r="I5" s="86" t="s">
        <v>7</v>
      </c>
      <c r="J5" s="87"/>
      <c r="K5" s="87"/>
      <c r="L5" s="88"/>
    </row>
    <row r="6" spans="1:12" s="1" customFormat="1" ht="24" customHeight="1" thickBot="1">
      <c r="A6" s="97"/>
      <c r="B6" s="80"/>
      <c r="C6" s="82"/>
      <c r="D6" s="84"/>
      <c r="E6" s="68" t="s">
        <v>1</v>
      </c>
      <c r="F6" s="22" t="s">
        <v>2</v>
      </c>
      <c r="G6" s="22" t="s">
        <v>3</v>
      </c>
      <c r="H6" s="66" t="s">
        <v>4</v>
      </c>
      <c r="I6" s="24" t="s">
        <v>1</v>
      </c>
      <c r="J6" s="22" t="s">
        <v>2</v>
      </c>
      <c r="K6" s="22" t="s">
        <v>3</v>
      </c>
      <c r="L6" s="23" t="s">
        <v>4</v>
      </c>
    </row>
    <row r="7" spans="1:12" ht="15">
      <c r="A7" s="25" t="s">
        <v>10</v>
      </c>
      <c r="B7" s="35"/>
      <c r="C7" s="40"/>
      <c r="D7" s="57"/>
      <c r="E7" s="69"/>
      <c r="F7" s="26"/>
      <c r="G7" s="26"/>
      <c r="H7" s="27"/>
      <c r="I7" s="34"/>
      <c r="J7" s="26"/>
      <c r="K7" s="26"/>
      <c r="L7" s="27"/>
    </row>
    <row r="8" spans="1:12" ht="15">
      <c r="A8" s="7">
        <v>1</v>
      </c>
      <c r="B8" s="28" t="s">
        <v>29</v>
      </c>
      <c r="C8" s="41" t="s">
        <v>8</v>
      </c>
      <c r="D8" s="59">
        <f>E8+F8+G8+H8</f>
        <v>617.827</v>
      </c>
      <c r="E8" s="70">
        <f>E9</f>
        <v>0</v>
      </c>
      <c r="F8" s="8">
        <f>F9</f>
        <v>0</v>
      </c>
      <c r="G8" s="8">
        <f>G9</f>
        <v>617.827</v>
      </c>
      <c r="H8" s="9">
        <f>H9</f>
        <v>0</v>
      </c>
      <c r="I8" s="10">
        <v>0</v>
      </c>
      <c r="J8" s="8">
        <v>0</v>
      </c>
      <c r="K8" s="8">
        <v>0</v>
      </c>
      <c r="L8" s="9">
        <v>0</v>
      </c>
    </row>
    <row r="9" spans="1:12" ht="15.75" thickBot="1">
      <c r="A9" s="29"/>
      <c r="B9" s="36"/>
      <c r="C9" s="42" t="s">
        <v>9</v>
      </c>
      <c r="D9" s="60">
        <f>E9+F9+G9+H9</f>
        <v>617.827</v>
      </c>
      <c r="E9" s="71">
        <v>0</v>
      </c>
      <c r="F9" s="30">
        <v>0</v>
      </c>
      <c r="G9" s="30">
        <v>617.827</v>
      </c>
      <c r="H9" s="31">
        <v>0</v>
      </c>
      <c r="I9" s="38">
        <v>0</v>
      </c>
      <c r="J9" s="30">
        <v>0</v>
      </c>
      <c r="K9" s="30">
        <v>0</v>
      </c>
      <c r="L9" s="31">
        <v>0</v>
      </c>
    </row>
    <row r="10" spans="1:12" ht="15">
      <c r="A10" s="3" t="s">
        <v>11</v>
      </c>
      <c r="B10" s="37"/>
      <c r="C10" s="43"/>
      <c r="D10" s="61"/>
      <c r="E10" s="72"/>
      <c r="F10" s="11"/>
      <c r="G10" s="11"/>
      <c r="H10" s="12"/>
      <c r="I10" s="6"/>
      <c r="J10" s="4"/>
      <c r="K10" s="4"/>
      <c r="L10" s="5"/>
    </row>
    <row r="11" spans="1:12" ht="15">
      <c r="A11" s="7">
        <v>2</v>
      </c>
      <c r="B11" s="28" t="s">
        <v>30</v>
      </c>
      <c r="C11" s="41" t="s">
        <v>8</v>
      </c>
      <c r="D11" s="59">
        <f>E11+F11+G11+H11</f>
        <v>5219.37</v>
      </c>
      <c r="E11" s="70">
        <f>E12</f>
        <v>1042.336</v>
      </c>
      <c r="F11" s="8">
        <f>F12</f>
        <v>1389.055</v>
      </c>
      <c r="G11" s="8">
        <f>G12</f>
        <v>2777.794</v>
      </c>
      <c r="H11" s="9">
        <f>H12</f>
        <v>10.185</v>
      </c>
      <c r="I11" s="10">
        <v>0</v>
      </c>
      <c r="J11" s="8">
        <v>0</v>
      </c>
      <c r="K11" s="8">
        <v>0</v>
      </c>
      <c r="L11" s="9">
        <v>0</v>
      </c>
    </row>
    <row r="12" spans="1:12" ht="15">
      <c r="A12" s="7"/>
      <c r="B12" s="28"/>
      <c r="C12" s="44" t="s">
        <v>9</v>
      </c>
      <c r="D12" s="62">
        <f>E12+F12+G12+H12</f>
        <v>5219.37</v>
      </c>
      <c r="E12" s="73">
        <v>1042.336</v>
      </c>
      <c r="F12" s="13">
        <v>1389.055</v>
      </c>
      <c r="G12" s="13">
        <v>2777.794</v>
      </c>
      <c r="H12" s="14">
        <v>10.185</v>
      </c>
      <c r="I12" s="15">
        <v>0</v>
      </c>
      <c r="J12" s="13">
        <v>0</v>
      </c>
      <c r="K12" s="13">
        <v>0</v>
      </c>
      <c r="L12" s="14">
        <v>0</v>
      </c>
    </row>
    <row r="13" spans="1:12" ht="15">
      <c r="A13" s="7">
        <v>3</v>
      </c>
      <c r="B13" s="28" t="s">
        <v>21</v>
      </c>
      <c r="C13" s="41" t="s">
        <v>8</v>
      </c>
      <c r="D13" s="59">
        <f>E13+F13+G13+H13</f>
        <v>1959.236</v>
      </c>
      <c r="E13" s="70">
        <f>E14</f>
        <v>0</v>
      </c>
      <c r="F13" s="8">
        <f>F14</f>
        <v>1959.236</v>
      </c>
      <c r="G13" s="8">
        <f>G14</f>
        <v>0</v>
      </c>
      <c r="H13" s="9">
        <f>H14</f>
        <v>0</v>
      </c>
      <c r="I13" s="10">
        <v>0</v>
      </c>
      <c r="J13" s="8">
        <v>0</v>
      </c>
      <c r="K13" s="8">
        <v>0</v>
      </c>
      <c r="L13" s="9">
        <v>0</v>
      </c>
    </row>
    <row r="14" spans="1:12" ht="15.75" thickBot="1">
      <c r="A14" s="29"/>
      <c r="B14" s="36"/>
      <c r="C14" s="42" t="s">
        <v>9</v>
      </c>
      <c r="D14" s="60">
        <f>E14+F14+G14+H14</f>
        <v>1959.236</v>
      </c>
      <c r="E14" s="71">
        <v>0</v>
      </c>
      <c r="F14" s="30">
        <v>1959.236</v>
      </c>
      <c r="G14" s="30">
        <v>0</v>
      </c>
      <c r="H14" s="31">
        <v>0</v>
      </c>
      <c r="I14" s="38">
        <v>0</v>
      </c>
      <c r="J14" s="30">
        <v>0</v>
      </c>
      <c r="K14" s="30">
        <v>0</v>
      </c>
      <c r="L14" s="31">
        <v>0</v>
      </c>
    </row>
    <row r="15" spans="1:12" ht="15">
      <c r="A15" s="3" t="s">
        <v>12</v>
      </c>
      <c r="B15" s="37"/>
      <c r="C15" s="45"/>
      <c r="D15" s="61"/>
      <c r="E15" s="72"/>
      <c r="F15" s="11"/>
      <c r="G15" s="11"/>
      <c r="H15" s="12"/>
      <c r="I15" s="16"/>
      <c r="J15" s="11"/>
      <c r="K15" s="11"/>
      <c r="L15" s="12"/>
    </row>
    <row r="16" spans="1:12" ht="15">
      <c r="A16" s="7">
        <v>4</v>
      </c>
      <c r="B16" s="28" t="s">
        <v>28</v>
      </c>
      <c r="C16" s="41" t="s">
        <v>8</v>
      </c>
      <c r="D16" s="59">
        <f>E16+F16+G16+H16</f>
        <v>7603.0419999999995</v>
      </c>
      <c r="E16" s="70">
        <f>E17</f>
        <v>3332.471</v>
      </c>
      <c r="F16" s="8">
        <f>F17</f>
        <v>0</v>
      </c>
      <c r="G16" s="8">
        <f>G17</f>
        <v>4270.571</v>
      </c>
      <c r="H16" s="9">
        <f>H17</f>
        <v>0</v>
      </c>
      <c r="I16" s="10">
        <v>0</v>
      </c>
      <c r="J16" s="8">
        <v>0</v>
      </c>
      <c r="K16" s="8">
        <v>0</v>
      </c>
      <c r="L16" s="9">
        <v>0</v>
      </c>
    </row>
    <row r="17" spans="1:12" ht="15.75" thickBot="1">
      <c r="A17" s="29"/>
      <c r="B17" s="36"/>
      <c r="C17" s="42" t="s">
        <v>9</v>
      </c>
      <c r="D17" s="60">
        <f>E17+F17+G17+H17</f>
        <v>7603.0419999999995</v>
      </c>
      <c r="E17" s="71">
        <v>3332.471</v>
      </c>
      <c r="F17" s="30">
        <v>0</v>
      </c>
      <c r="G17" s="30">
        <v>4270.571</v>
      </c>
      <c r="H17" s="31">
        <v>0</v>
      </c>
      <c r="I17" s="38">
        <v>0</v>
      </c>
      <c r="J17" s="30">
        <v>0</v>
      </c>
      <c r="K17" s="30">
        <v>0</v>
      </c>
      <c r="L17" s="31">
        <v>0</v>
      </c>
    </row>
    <row r="18" spans="1:12" ht="15">
      <c r="A18" s="25" t="s">
        <v>23</v>
      </c>
      <c r="B18" s="35"/>
      <c r="C18" s="53"/>
      <c r="D18" s="63"/>
      <c r="E18" s="74"/>
      <c r="F18" s="55"/>
      <c r="G18" s="55"/>
      <c r="H18" s="56"/>
      <c r="I18" s="54"/>
      <c r="J18" s="55"/>
      <c r="K18" s="55"/>
      <c r="L18" s="56"/>
    </row>
    <row r="19" spans="1:12" ht="15">
      <c r="A19" s="7">
        <v>5</v>
      </c>
      <c r="B19" s="28" t="s">
        <v>28</v>
      </c>
      <c r="C19" s="41" t="s">
        <v>8</v>
      </c>
      <c r="D19" s="59">
        <f>E19+F19+G19+H19</f>
        <v>5877.576</v>
      </c>
      <c r="E19" s="70">
        <f>E20</f>
        <v>2925</v>
      </c>
      <c r="F19" s="8">
        <f>F20</f>
        <v>1190.236</v>
      </c>
      <c r="G19" s="8">
        <f>G20</f>
        <v>1762.3400000000001</v>
      </c>
      <c r="H19" s="9">
        <f>H20</f>
        <v>0</v>
      </c>
      <c r="I19" s="10">
        <v>0</v>
      </c>
      <c r="J19" s="8">
        <v>0</v>
      </c>
      <c r="K19" s="8">
        <v>0</v>
      </c>
      <c r="L19" s="9">
        <v>0</v>
      </c>
    </row>
    <row r="20" spans="1:12" ht="15">
      <c r="A20" s="47"/>
      <c r="B20" s="48"/>
      <c r="C20" s="49" t="s">
        <v>9</v>
      </c>
      <c r="D20" s="59">
        <f>E20+F20+G20+H20</f>
        <v>5877.576</v>
      </c>
      <c r="E20" s="75">
        <v>2925</v>
      </c>
      <c r="F20" s="51">
        <v>1190.236</v>
      </c>
      <c r="G20" s="51">
        <f>1663.085+1.525+97.73</f>
        <v>1762.3400000000001</v>
      </c>
      <c r="H20" s="52">
        <v>0</v>
      </c>
      <c r="I20" s="50"/>
      <c r="J20" s="51"/>
      <c r="K20" s="51"/>
      <c r="L20" s="52"/>
    </row>
    <row r="21" spans="1:12" ht="15">
      <c r="A21" s="47">
        <v>6</v>
      </c>
      <c r="B21" s="48" t="s">
        <v>24</v>
      </c>
      <c r="C21" s="49" t="s">
        <v>8</v>
      </c>
      <c r="D21" s="59">
        <f>E21+F21+G21+H21</f>
        <v>7.291</v>
      </c>
      <c r="E21" s="75">
        <f>E22</f>
        <v>0</v>
      </c>
      <c r="F21" s="51">
        <f>F22</f>
        <v>0</v>
      </c>
      <c r="G21" s="51">
        <f>G22</f>
        <v>7.291</v>
      </c>
      <c r="H21" s="52">
        <f>H22</f>
        <v>0</v>
      </c>
      <c r="I21" s="50"/>
      <c r="J21" s="51"/>
      <c r="K21" s="51"/>
      <c r="L21" s="52"/>
    </row>
    <row r="22" spans="1:12" ht="15.75" thickBot="1">
      <c r="A22" s="29"/>
      <c r="B22" s="36"/>
      <c r="C22" s="42" t="s">
        <v>9</v>
      </c>
      <c r="D22" s="64">
        <f>E22+F22+G22+H22</f>
        <v>7.291</v>
      </c>
      <c r="E22" s="76">
        <v>0</v>
      </c>
      <c r="F22" s="32">
        <v>0</v>
      </c>
      <c r="G22" s="32">
        <v>7.291</v>
      </c>
      <c r="H22" s="33">
        <v>0</v>
      </c>
      <c r="I22" s="39">
        <v>0</v>
      </c>
      <c r="J22" s="32">
        <v>0</v>
      </c>
      <c r="K22" s="32">
        <v>0</v>
      </c>
      <c r="L22" s="33">
        <v>0</v>
      </c>
    </row>
    <row r="23" spans="1:12" ht="15">
      <c r="A23" s="3" t="s">
        <v>13</v>
      </c>
      <c r="B23" s="37"/>
      <c r="C23" s="45"/>
      <c r="D23" s="61"/>
      <c r="E23" s="72"/>
      <c r="F23" s="11"/>
      <c r="G23" s="11"/>
      <c r="H23" s="12"/>
      <c r="I23" s="16"/>
      <c r="J23" s="11"/>
      <c r="K23" s="11"/>
      <c r="L23" s="12"/>
    </row>
    <row r="24" spans="1:12" ht="15">
      <c r="A24" s="7">
        <v>7</v>
      </c>
      <c r="B24" s="28" t="s">
        <v>27</v>
      </c>
      <c r="C24" s="41" t="s">
        <v>8</v>
      </c>
      <c r="D24" s="59">
        <f>E24+F24+G24+H24</f>
        <v>1347.033</v>
      </c>
      <c r="E24" s="70">
        <f>E25</f>
        <v>805.632</v>
      </c>
      <c r="F24" s="8">
        <f>F25</f>
        <v>0</v>
      </c>
      <c r="G24" s="8">
        <f>G25</f>
        <v>490.63</v>
      </c>
      <c r="H24" s="9">
        <f>H25</f>
        <v>50.771</v>
      </c>
      <c r="I24" s="10">
        <v>0</v>
      </c>
      <c r="J24" s="8">
        <v>0</v>
      </c>
      <c r="K24" s="8">
        <v>0</v>
      </c>
      <c r="L24" s="9">
        <v>0</v>
      </c>
    </row>
    <row r="25" spans="1:12" ht="15">
      <c r="A25" s="7"/>
      <c r="B25" s="28"/>
      <c r="C25" s="44" t="s">
        <v>9</v>
      </c>
      <c r="D25" s="59">
        <f>E25+F25+G25+H25</f>
        <v>1347.033</v>
      </c>
      <c r="E25" s="73">
        <v>805.632</v>
      </c>
      <c r="F25" s="13">
        <v>0</v>
      </c>
      <c r="G25" s="13">
        <v>490.63</v>
      </c>
      <c r="H25" s="14">
        <v>50.771</v>
      </c>
      <c r="I25" s="15">
        <v>0</v>
      </c>
      <c r="J25" s="13">
        <v>0</v>
      </c>
      <c r="K25" s="13">
        <v>0</v>
      </c>
      <c r="L25" s="14">
        <v>0</v>
      </c>
    </row>
    <row r="26" spans="1:12" ht="15">
      <c r="A26" s="7">
        <v>8</v>
      </c>
      <c r="B26" s="28" t="s">
        <v>31</v>
      </c>
      <c r="C26" s="41" t="s">
        <v>8</v>
      </c>
      <c r="D26" s="59">
        <f>E26+F26+G26+H26</f>
        <v>1230.215</v>
      </c>
      <c r="E26" s="70">
        <f>E27</f>
        <v>0</v>
      </c>
      <c r="F26" s="8">
        <f>F27</f>
        <v>0</v>
      </c>
      <c r="G26" s="8">
        <f>G27</f>
        <v>1230.215</v>
      </c>
      <c r="H26" s="9">
        <f>H27</f>
        <v>0</v>
      </c>
      <c r="I26" s="10">
        <v>0</v>
      </c>
      <c r="J26" s="8">
        <v>0</v>
      </c>
      <c r="K26" s="8">
        <v>0</v>
      </c>
      <c r="L26" s="9">
        <v>0</v>
      </c>
    </row>
    <row r="27" spans="1:12" ht="15.75" thickBot="1">
      <c r="A27" s="29"/>
      <c r="B27" s="36"/>
      <c r="C27" s="42" t="s">
        <v>9</v>
      </c>
      <c r="D27" s="64">
        <f>E27+F27+G27+H27</f>
        <v>1230.215</v>
      </c>
      <c r="E27" s="71">
        <v>0</v>
      </c>
      <c r="F27" s="30">
        <v>0</v>
      </c>
      <c r="G27" s="30">
        <v>1230.215</v>
      </c>
      <c r="H27" s="31">
        <v>0</v>
      </c>
      <c r="I27" s="38">
        <v>0</v>
      </c>
      <c r="J27" s="30">
        <v>0</v>
      </c>
      <c r="K27" s="30">
        <v>0</v>
      </c>
      <c r="L27" s="31">
        <v>0</v>
      </c>
    </row>
    <row r="28" spans="1:12" ht="15">
      <c r="A28" s="3" t="s">
        <v>14</v>
      </c>
      <c r="B28" s="37"/>
      <c r="C28" s="45"/>
      <c r="D28" s="61"/>
      <c r="E28" s="72"/>
      <c r="F28" s="11"/>
      <c r="G28" s="11"/>
      <c r="H28" s="12"/>
      <c r="I28" s="16"/>
      <c r="J28" s="11"/>
      <c r="K28" s="11"/>
      <c r="L28" s="12"/>
    </row>
    <row r="29" spans="1:12" ht="15">
      <c r="A29" s="7">
        <v>9</v>
      </c>
      <c r="B29" s="28" t="s">
        <v>32</v>
      </c>
      <c r="C29" s="41" t="s">
        <v>8</v>
      </c>
      <c r="D29" s="59">
        <f>E29+F29+G29+H29</f>
        <v>6752.671</v>
      </c>
      <c r="E29" s="70">
        <f>E30</f>
        <v>531.082</v>
      </c>
      <c r="F29" s="8">
        <f>F30</f>
        <v>348.876</v>
      </c>
      <c r="G29" s="8">
        <f>G30</f>
        <v>5862.35</v>
      </c>
      <c r="H29" s="9">
        <f>H30</f>
        <v>10.363</v>
      </c>
      <c r="I29" s="10">
        <v>0</v>
      </c>
      <c r="J29" s="8">
        <v>0</v>
      </c>
      <c r="K29" s="8">
        <v>0</v>
      </c>
      <c r="L29" s="9">
        <v>0</v>
      </c>
    </row>
    <row r="30" spans="1:12" ht="15.75" thickBot="1">
      <c r="A30" s="29"/>
      <c r="B30" s="36"/>
      <c r="C30" s="42" t="s">
        <v>9</v>
      </c>
      <c r="D30" s="60">
        <f>E30+F30+G30+H30</f>
        <v>6752.671</v>
      </c>
      <c r="E30" s="71">
        <v>531.082</v>
      </c>
      <c r="F30" s="30">
        <v>348.876</v>
      </c>
      <c r="G30" s="30">
        <v>5862.35</v>
      </c>
      <c r="H30" s="31">
        <v>10.363</v>
      </c>
      <c r="I30" s="38">
        <v>0</v>
      </c>
      <c r="J30" s="30">
        <v>0</v>
      </c>
      <c r="K30" s="30">
        <v>0</v>
      </c>
      <c r="L30" s="31">
        <v>0</v>
      </c>
    </row>
    <row r="31" spans="1:12" ht="15">
      <c r="A31" s="3" t="s">
        <v>15</v>
      </c>
      <c r="B31" s="37"/>
      <c r="C31" s="45"/>
      <c r="D31" s="61"/>
      <c r="E31" s="72"/>
      <c r="F31" s="11"/>
      <c r="G31" s="11"/>
      <c r="H31" s="12"/>
      <c r="I31" s="16"/>
      <c r="J31" s="11"/>
      <c r="K31" s="11"/>
      <c r="L31" s="12"/>
    </row>
    <row r="32" spans="1:12" ht="15.75" customHeight="1">
      <c r="A32" s="7">
        <v>10</v>
      </c>
      <c r="B32" s="28" t="s">
        <v>33</v>
      </c>
      <c r="C32" s="41" t="s">
        <v>8</v>
      </c>
      <c r="D32" s="59">
        <f>E32+F32+G32+H32</f>
        <v>767.583</v>
      </c>
      <c r="E32" s="70">
        <f>E33</f>
        <v>0</v>
      </c>
      <c r="F32" s="8">
        <f>F33</f>
        <v>0</v>
      </c>
      <c r="G32" s="8">
        <f>G33</f>
        <v>767.583</v>
      </c>
      <c r="H32" s="9">
        <f>H33</f>
        <v>0</v>
      </c>
      <c r="I32" s="10">
        <v>0</v>
      </c>
      <c r="J32" s="8">
        <v>0</v>
      </c>
      <c r="K32" s="8">
        <v>0</v>
      </c>
      <c r="L32" s="9">
        <v>0</v>
      </c>
    </row>
    <row r="33" spans="1:12" ht="15.75" thickBot="1">
      <c r="A33" s="29"/>
      <c r="B33" s="36"/>
      <c r="C33" s="42" t="s">
        <v>9</v>
      </c>
      <c r="D33" s="60">
        <f>E33+F33+G33+H33</f>
        <v>767.583</v>
      </c>
      <c r="E33" s="71">
        <v>0</v>
      </c>
      <c r="F33" s="30">
        <v>0</v>
      </c>
      <c r="G33" s="30">
        <v>767.583</v>
      </c>
      <c r="H33" s="31">
        <v>0</v>
      </c>
      <c r="I33" s="38">
        <v>0</v>
      </c>
      <c r="J33" s="30">
        <v>0</v>
      </c>
      <c r="K33" s="30">
        <v>0</v>
      </c>
      <c r="L33" s="31">
        <v>0</v>
      </c>
    </row>
    <row r="34" spans="1:12" ht="15">
      <c r="A34" s="3" t="s">
        <v>16</v>
      </c>
      <c r="B34" s="37"/>
      <c r="C34" s="45"/>
      <c r="D34" s="61"/>
      <c r="E34" s="72"/>
      <c r="F34" s="11"/>
      <c r="G34" s="11"/>
      <c r="H34" s="12"/>
      <c r="I34" s="16"/>
      <c r="J34" s="11"/>
      <c r="K34" s="11"/>
      <c r="L34" s="12"/>
    </row>
    <row r="35" spans="1:12" ht="15">
      <c r="A35" s="7">
        <v>11</v>
      </c>
      <c r="B35" s="28" t="s">
        <v>36</v>
      </c>
      <c r="C35" s="41" t="s">
        <v>8</v>
      </c>
      <c r="D35" s="59">
        <f>E35+F35+G35+H35</f>
        <v>4737.105</v>
      </c>
      <c r="E35" s="70">
        <f>E36</f>
        <v>3267.54</v>
      </c>
      <c r="F35" s="8">
        <f>F36</f>
        <v>598.4</v>
      </c>
      <c r="G35" s="8">
        <f>G36</f>
        <v>871.165</v>
      </c>
      <c r="H35" s="9">
        <f>H36</f>
        <v>0</v>
      </c>
      <c r="I35" s="10">
        <v>0</v>
      </c>
      <c r="J35" s="8">
        <v>0</v>
      </c>
      <c r="K35" s="8">
        <v>0</v>
      </c>
      <c r="L35" s="9">
        <v>0</v>
      </c>
    </row>
    <row r="36" spans="1:12" ht="15">
      <c r="A36" s="7"/>
      <c r="B36" s="28"/>
      <c r="C36" s="44" t="s">
        <v>9</v>
      </c>
      <c r="D36" s="62">
        <f>E36+F36+G36+H36</f>
        <v>4737.105</v>
      </c>
      <c r="E36" s="73">
        <v>3267.54</v>
      </c>
      <c r="F36" s="13">
        <v>598.4</v>
      </c>
      <c r="G36" s="13">
        <v>871.165</v>
      </c>
      <c r="H36" s="14">
        <v>0</v>
      </c>
      <c r="I36" s="15">
        <v>0</v>
      </c>
      <c r="J36" s="13">
        <v>0</v>
      </c>
      <c r="K36" s="13">
        <v>0</v>
      </c>
      <c r="L36" s="14">
        <v>0</v>
      </c>
    </row>
    <row r="37" spans="1:12" ht="15">
      <c r="A37" s="7">
        <v>12</v>
      </c>
      <c r="B37" s="28" t="s">
        <v>19</v>
      </c>
      <c r="C37" s="41" t="s">
        <v>8</v>
      </c>
      <c r="D37" s="59">
        <f>E37+F37+G37+H37</f>
        <v>1935.079</v>
      </c>
      <c r="E37" s="70">
        <f>E38</f>
        <v>1935.079</v>
      </c>
      <c r="F37" s="8">
        <f>F38</f>
        <v>0</v>
      </c>
      <c r="G37" s="8">
        <f>G38</f>
        <v>0</v>
      </c>
      <c r="H37" s="9">
        <f>H38</f>
        <v>0</v>
      </c>
      <c r="I37" s="10">
        <v>0</v>
      </c>
      <c r="J37" s="8">
        <v>0</v>
      </c>
      <c r="K37" s="8">
        <v>0</v>
      </c>
      <c r="L37" s="9">
        <v>0</v>
      </c>
    </row>
    <row r="38" spans="1:12" ht="15.75" thickBot="1">
      <c r="A38" s="29"/>
      <c r="B38" s="36"/>
      <c r="C38" s="42" t="s">
        <v>9</v>
      </c>
      <c r="D38" s="60">
        <f>E38+F38+G38+H38</f>
        <v>1935.079</v>
      </c>
      <c r="E38" s="71">
        <v>1935.079</v>
      </c>
      <c r="F38" s="30">
        <v>0</v>
      </c>
      <c r="G38" s="30">
        <v>0</v>
      </c>
      <c r="H38" s="31">
        <v>0</v>
      </c>
      <c r="I38" s="38">
        <v>0</v>
      </c>
      <c r="J38" s="30">
        <v>0</v>
      </c>
      <c r="K38" s="30">
        <v>0</v>
      </c>
      <c r="L38" s="31">
        <v>0</v>
      </c>
    </row>
    <row r="39" spans="1:12" ht="15">
      <c r="A39" s="3" t="s">
        <v>25</v>
      </c>
      <c r="B39" s="37"/>
      <c r="C39" s="45"/>
      <c r="D39" s="61"/>
      <c r="E39" s="72"/>
      <c r="F39" s="11"/>
      <c r="G39" s="11"/>
      <c r="H39" s="12"/>
      <c r="I39" s="16"/>
      <c r="J39" s="11"/>
      <c r="K39" s="11"/>
      <c r="L39" s="12"/>
    </row>
    <row r="40" spans="1:12" ht="15.75" customHeight="1">
      <c r="A40" s="7">
        <v>13</v>
      </c>
      <c r="B40" s="78" t="s">
        <v>34</v>
      </c>
      <c r="C40" s="41" t="s">
        <v>8</v>
      </c>
      <c r="D40" s="59">
        <f>E40+F40+G40+H40</f>
        <v>287.022</v>
      </c>
      <c r="E40" s="70">
        <f>E41</f>
        <v>0</v>
      </c>
      <c r="F40" s="8">
        <f>F41</f>
        <v>0</v>
      </c>
      <c r="G40" s="8">
        <f>G41</f>
        <v>286.728</v>
      </c>
      <c r="H40" s="9">
        <f>H41</f>
        <v>0.294</v>
      </c>
      <c r="I40" s="10">
        <v>0</v>
      </c>
      <c r="J40" s="8">
        <v>0</v>
      </c>
      <c r="K40" s="8">
        <v>0</v>
      </c>
      <c r="L40" s="9">
        <v>0</v>
      </c>
    </row>
    <row r="41" spans="1:12" ht="15.75" thickBot="1">
      <c r="A41" s="29"/>
      <c r="B41" s="36"/>
      <c r="C41" s="42" t="s">
        <v>9</v>
      </c>
      <c r="D41" s="60">
        <f>E41+F41+G41+H41</f>
        <v>287.022</v>
      </c>
      <c r="E41" s="71">
        <v>0</v>
      </c>
      <c r="F41" s="30">
        <v>0</v>
      </c>
      <c r="G41" s="30">
        <v>286.728</v>
      </c>
      <c r="H41" s="31">
        <v>0.294</v>
      </c>
      <c r="I41" s="38">
        <v>0</v>
      </c>
      <c r="J41" s="30">
        <v>0</v>
      </c>
      <c r="K41" s="30">
        <v>0</v>
      </c>
      <c r="L41" s="31">
        <v>0</v>
      </c>
    </row>
    <row r="42" spans="1:12" ht="15">
      <c r="A42" s="3" t="s">
        <v>26</v>
      </c>
      <c r="B42" s="37"/>
      <c r="C42" s="45"/>
      <c r="D42" s="61"/>
      <c r="E42" s="72"/>
      <c r="F42" s="11"/>
      <c r="G42" s="11"/>
      <c r="H42" s="12"/>
      <c r="I42" s="16"/>
      <c r="J42" s="11"/>
      <c r="K42" s="11"/>
      <c r="L42" s="12"/>
    </row>
    <row r="43" spans="1:12" ht="15.75" customHeight="1">
      <c r="A43" s="7">
        <v>14</v>
      </c>
      <c r="B43" s="78" t="s">
        <v>35</v>
      </c>
      <c r="C43" s="41" t="s">
        <v>8</v>
      </c>
      <c r="D43" s="59">
        <f>E43+F43+G43+H43</f>
        <v>909.9580000000001</v>
      </c>
      <c r="E43" s="70">
        <f>E44</f>
        <v>71.64</v>
      </c>
      <c r="F43" s="8">
        <f>F44</f>
        <v>112.732</v>
      </c>
      <c r="G43" s="8">
        <f>G44</f>
        <v>725.586</v>
      </c>
      <c r="H43" s="9">
        <f>H44</f>
        <v>0</v>
      </c>
      <c r="I43" s="10">
        <v>0</v>
      </c>
      <c r="J43" s="8">
        <v>0</v>
      </c>
      <c r="K43" s="8">
        <v>0</v>
      </c>
      <c r="L43" s="9">
        <v>0</v>
      </c>
    </row>
    <row r="44" spans="1:12" ht="15.75" thickBot="1">
      <c r="A44" s="29"/>
      <c r="B44" s="36"/>
      <c r="C44" s="42" t="s">
        <v>9</v>
      </c>
      <c r="D44" s="60">
        <f>E44+F44+G44+H44</f>
        <v>909.9580000000001</v>
      </c>
      <c r="E44" s="71">
        <v>71.64</v>
      </c>
      <c r="F44" s="30">
        <v>112.732</v>
      </c>
      <c r="G44" s="30">
        <v>725.586</v>
      </c>
      <c r="H44" s="31">
        <v>0</v>
      </c>
      <c r="I44" s="38">
        <v>0</v>
      </c>
      <c r="J44" s="30">
        <v>0</v>
      </c>
      <c r="K44" s="30">
        <v>0</v>
      </c>
      <c r="L44" s="31">
        <v>0</v>
      </c>
    </row>
    <row r="45" spans="1:12" ht="25.5" customHeight="1" thickBot="1">
      <c r="A45" s="92" t="s">
        <v>18</v>
      </c>
      <c r="B45" s="93"/>
      <c r="C45" s="46"/>
      <c r="D45" s="65">
        <f>D8+D11+D16+D24+D26+D29+D37+D32+D35+D13+D19+D21+D40+D43</f>
        <v>39251.007999999994</v>
      </c>
      <c r="E45" s="77">
        <f>E8+E11+E16+E24+E26+E29+E37+E32+E35+E13+E19+E21+E40+E43</f>
        <v>13910.779999999999</v>
      </c>
      <c r="F45" s="19">
        <f>F8+F11+F16+F24+F26+F29+F37+F32+F35+F13+F19+F21+F40+F43</f>
        <v>5598.535</v>
      </c>
      <c r="G45" s="19">
        <f>G8+G11+G16+G24+G26+G29+G37+G32+G35+G13+G19+G21+G40+G43</f>
        <v>19670.08</v>
      </c>
      <c r="H45" s="65">
        <f>H8+H11+H16+H24+H26+H29+H37+H32+H35+H13+H19+H21+H40+H43</f>
        <v>71.613</v>
      </c>
      <c r="I45" s="19">
        <v>0</v>
      </c>
      <c r="J45" s="17">
        <v>0</v>
      </c>
      <c r="K45" s="17">
        <v>0</v>
      </c>
      <c r="L45" s="18">
        <v>0</v>
      </c>
    </row>
    <row r="48" ht="15">
      <c r="N48" s="98">
        <f>D45*1000</f>
        <v>39251007.99999999</v>
      </c>
    </row>
    <row r="49" ht="15">
      <c r="N49" s="99">
        <f>'[1]2021'!$N$9+'[2]Интегральный акт'!$I$25+'[3]форма'!$M$14+'[4]Интегральный акт'!$M$16+'[5]2021'!$S$43+'[6]акт'!$K$16+'[7]Интегральный акт'!$J$35+'[8]Все ТУ'!$M$224+'[9] Акт для расчета(наши)'!$J$78+'[10]ПР №4'!$K$19+'[11]Интегральный акт'!$K$31</f>
        <v>18733243</v>
      </c>
    </row>
    <row r="50" ht="15">
      <c r="N50" s="20">
        <f>7178606+13388654</f>
        <v>20567260</v>
      </c>
    </row>
    <row r="51" spans="7:14" ht="15">
      <c r="G51" s="20">
        <f>'[2]Интегральный акт'!$I$25</f>
        <v>286728</v>
      </c>
      <c r="H51" s="67">
        <f>G51-G41*1000</f>
        <v>0</v>
      </c>
      <c r="N51" s="98">
        <f>N48-N49-N50</f>
        <v>-49495.00000000745</v>
      </c>
    </row>
    <row r="52" ht="15">
      <c r="G52" s="20">
        <f>'[1]2021'!$N$9</f>
        <v>294</v>
      </c>
    </row>
  </sheetData>
  <sheetProtection/>
  <autoFilter ref="A6:L45"/>
  <mergeCells count="11">
    <mergeCell ref="A45:B45"/>
    <mergeCell ref="A2:L2"/>
    <mergeCell ref="A3:L3"/>
    <mergeCell ref="C4:I4"/>
    <mergeCell ref="A5:A6"/>
    <mergeCell ref="B5:B6"/>
    <mergeCell ref="C5:C6"/>
    <mergeCell ref="D5:D6"/>
    <mergeCell ref="A1:L1"/>
    <mergeCell ref="I5:L5"/>
    <mergeCell ref="E5:H5"/>
  </mergeCells>
  <printOptions/>
  <pageMargins left="0.5905511811023623" right="0.7086614173228347" top="0.1968503937007874" bottom="0.1968503937007874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sizeva</dc:creator>
  <cp:keywords/>
  <dc:description/>
  <cp:lastModifiedBy>***</cp:lastModifiedBy>
  <cp:lastPrinted>2019-08-09T12:56:13Z</cp:lastPrinted>
  <dcterms:created xsi:type="dcterms:W3CDTF">2010-12-08T08:14:52Z</dcterms:created>
  <dcterms:modified xsi:type="dcterms:W3CDTF">2021-09-10T06:21:50Z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